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Informatik\0_Webseite\1_Dokumente\8_Services und Downloads\"/>
    </mc:Choice>
  </mc:AlternateContent>
  <bookViews>
    <workbookView xWindow="0" yWindow="0" windowWidth="28800" windowHeight="13830" autoFilterDateGrouping="0"/>
  </bookViews>
  <sheets>
    <sheet name="Formular" sheetId="1" r:id="rId1"/>
    <sheet name="Tabelle2" sheetId="2" state="hidden" r:id="rId2"/>
  </sheets>
  <definedNames>
    <definedName name="_xlnm.Print_Area" localSheetId="0">Formular!$A$1:$AH$49</definedName>
    <definedName name="Z_BF75E22E_8361_4281_A104_65DA88A2E1BF_.wvu.PrintArea" localSheetId="0" hidden="1">Formular!$A$1:$AH$49</definedName>
  </definedNames>
  <calcPr calcId="162913"/>
  <customWorkbookViews>
    <customWorkbookView name="Ryff Marcel - Persönliche Ansicht" guid="{BF75E22E-8361-4281-A104-65DA88A2E1BF}" mergeInterval="0" personalView="1" maximized="1" xWindow="-8" yWindow="-8" windowWidth="1936" windowHeight="1176" activeSheetId="2"/>
  </customWorkbookViews>
</workbook>
</file>

<file path=xl/calcChain.xml><?xml version="1.0" encoding="utf-8"?>
<calcChain xmlns="http://schemas.openxmlformats.org/spreadsheetml/2006/main">
  <c r="AA28" i="1" l="1"/>
  <c r="B1" i="2" l="1"/>
  <c r="AE29" i="1" l="1"/>
  <c r="AE30" i="1"/>
  <c r="AE31" i="1"/>
  <c r="AE32" i="1"/>
  <c r="AA29" i="1"/>
  <c r="AA30" i="1"/>
  <c r="AA31" i="1"/>
  <c r="AA32" i="1"/>
  <c r="J29" i="1"/>
  <c r="AE37" i="1"/>
  <c r="AE38" i="1"/>
  <c r="AE39" i="1"/>
  <c r="AE40" i="1"/>
  <c r="AE36" i="1"/>
  <c r="O29" i="1"/>
  <c r="J30" i="1"/>
  <c r="O30" i="1"/>
  <c r="J31" i="1"/>
  <c r="O31" i="1"/>
  <c r="J32" i="1"/>
  <c r="O32" i="1"/>
  <c r="B5" i="2"/>
  <c r="B6" i="2"/>
  <c r="B7" i="2"/>
  <c r="B8" i="2"/>
  <c r="B4" i="2"/>
  <c r="I37" i="2"/>
  <c r="I36" i="2"/>
  <c r="I35" i="2"/>
  <c r="I33" i="2"/>
  <c r="I34" i="2"/>
  <c r="I32" i="2"/>
  <c r="AE28" i="1"/>
  <c r="AE42" i="1" l="1"/>
</calcChain>
</file>

<file path=xl/sharedStrings.xml><?xml version="1.0" encoding="utf-8"?>
<sst xmlns="http://schemas.openxmlformats.org/spreadsheetml/2006/main" count="116" uniqueCount="84">
  <si>
    <t>Raum</t>
  </si>
  <si>
    <t>Schulzimmer</t>
  </si>
  <si>
    <t>Preis bis 4 Std.</t>
  </si>
  <si>
    <t>Je weitere 4 Std.</t>
  </si>
  <si>
    <t>Aula</t>
  </si>
  <si>
    <t>Mensa</t>
  </si>
  <si>
    <t>Foyer</t>
  </si>
  <si>
    <t>Informatikraum</t>
  </si>
  <si>
    <t>Spezialzimmer</t>
  </si>
  <si>
    <t>Antrag auf Raumreservation</t>
  </si>
  <si>
    <t>-</t>
  </si>
  <si>
    <t>Name</t>
  </si>
  <si>
    <t>Vorname</t>
  </si>
  <si>
    <t>Strasse</t>
  </si>
  <si>
    <t>Besteller/in</t>
  </si>
  <si>
    <t>Rechnungsempfänger/in (wenn abweichend von Besteller/in)</t>
  </si>
  <si>
    <t>Anlass</t>
  </si>
  <si>
    <t>Prüfungsbestuhlung</t>
  </si>
  <si>
    <t>Theaterbestuhlung</t>
  </si>
  <si>
    <t>Telefon</t>
  </si>
  <si>
    <t>Natel</t>
  </si>
  <si>
    <t>E-Mail</t>
  </si>
  <si>
    <t>Firma/Person</t>
  </si>
  <si>
    <t>Bezeichnung</t>
  </si>
  <si>
    <t>Datum</t>
  </si>
  <si>
    <t>Anzahl Personen</t>
  </si>
  <si>
    <t>Dauer von</t>
  </si>
  <si>
    <t>bis</t>
  </si>
  <si>
    <t>Beginn Anlass</t>
  </si>
  <si>
    <t>Zusatzmaterial</t>
  </si>
  <si>
    <t>Kundennummer</t>
  </si>
  <si>
    <t>Anzahl</t>
  </si>
  <si>
    <t>Ausstattung</t>
  </si>
  <si>
    <t>Verbundspartner</t>
  </si>
  <si>
    <t>PC-Login für Dozent</t>
  </si>
  <si>
    <t>Räume</t>
  </si>
  <si>
    <t>Aula+Mensa</t>
  </si>
  <si>
    <t>Konferenzraum (beide Teile)</t>
  </si>
  <si>
    <t>Konferenzraum (Teil A)</t>
  </si>
  <si>
    <t>Konferenzraum (Teil B)</t>
  </si>
  <si>
    <t>mit Trennwand</t>
  </si>
  <si>
    <t>ohne Trennwand</t>
  </si>
  <si>
    <t>Preise</t>
  </si>
  <si>
    <t>Bestuhlung</t>
  </si>
  <si>
    <t>Trennwand</t>
  </si>
  <si>
    <t>Standort</t>
  </si>
  <si>
    <t>Hörsaal</t>
  </si>
  <si>
    <t>Lichthof</t>
  </si>
  <si>
    <t>Bahnhof</t>
  </si>
  <si>
    <t>Heimbach</t>
  </si>
  <si>
    <t>Weggismatt</t>
  </si>
  <si>
    <t>Flip-Chart</t>
  </si>
  <si>
    <t>Stellwand auf Rollen</t>
  </si>
  <si>
    <t>Moderationskoffer</t>
  </si>
  <si>
    <t>Utensil / Dienstleistung</t>
  </si>
  <si>
    <t>Preis</t>
  </si>
  <si>
    <t>zugehöriger Raum</t>
  </si>
  <si>
    <t>PLZ/Ort</t>
  </si>
  <si>
    <t>Bemerkungen</t>
  </si>
  <si>
    <t>ja</t>
  </si>
  <si>
    <t>nein</t>
  </si>
  <si>
    <t>Total pro Tag</t>
  </si>
  <si>
    <t>Sitzungszimmer gross</t>
  </si>
  <si>
    <t>Sitzungszimmer klein</t>
  </si>
  <si>
    <t>Sporthalle</t>
  </si>
  <si>
    <t>Kraftraum</t>
  </si>
  <si>
    <t>Robert-Zünd-Strasse 4-6
Postfach 2267
6002 Luzern
Telefon 041 228 44 44
info.bbzb@edulu.ch
www.bbzb.lu.ch</t>
  </si>
  <si>
    <t>FM</t>
  </si>
  <si>
    <t>RV</t>
  </si>
  <si>
    <t>Handmikrofon (Set à 2 Stk.)</t>
  </si>
  <si>
    <t>Knopfmikrofon (Set à 2 Stk.)</t>
  </si>
  <si>
    <t>Kopfbügelmikrofon (Set à 2 Stk.)</t>
  </si>
  <si>
    <t>INTERN</t>
  </si>
  <si>
    <t>Datum setzen</t>
  </si>
  <si>
    <t>AE</t>
  </si>
  <si>
    <t>AB</t>
  </si>
  <si>
    <t>raumvermietung.bbzb@edulu.ch einzureichen.</t>
  </si>
  <si>
    <t>Die Verrechnung erfolgt gemäss «Raumangebot inkl. Preisübersicht».</t>
  </si>
  <si>
    <t>Danke für Ihr Interesse an einer Raumreservation. Bitten senden Sie Ihren vollständig ausgefüllten Antrag an:</t>
  </si>
  <si>
    <t>FI</t>
  </si>
  <si>
    <t>RG</t>
  </si>
  <si>
    <t>Beamer / Docucam (Präsenter)</t>
  </si>
  <si>
    <t>Preis ab 4 Std.</t>
  </si>
  <si>
    <t>Bitte beachten Sie die Nutzungsbestimmungen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</si>
</sst>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CHF&quot;\ #,##0.00"/>
    <numFmt numFmtId="165" formatCode="[$-F400]h:mm:ss\ AM/PM"/>
  </numFmts>
  <fonts count="33" x14ac:knownFonts="1">
    <font>
      <sz val="11"/>
      <color theme="1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2"/>
      <color theme="1"/>
      <name val="Arial Black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 Black"/>
      <family val="2"/>
    </font>
    <font>
      <u/>
      <sz val="11"/>
      <color theme="10"/>
      <name val="Arial"/>
      <family val="2"/>
    </font>
    <font>
      <b/>
      <sz val="10"/>
      <color theme="0" tint="-0.34998626667073579"/>
      <name val="Arial"/>
      <family val="2"/>
    </font>
    <font>
      <sz val="11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BFCC0"/>
        <bgColor indexed="64"/>
      </patternFill>
    </fill>
    <fill>
      <patternFill patternType="solid">
        <fgColor theme="0" tint="-0.149967955565050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0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/>
      </right>
      <top style="thin">
        <color theme="0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</borders>
  <cellStyleXfs count="44">
    <xf numFmtId="0" fontId="0" fillId="0" borderId="0"/>
    <xf numFmtId="49" fontId="1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10" xfId="0" applyBorder="1" applyAlignment="1"/>
    <xf numFmtId="0" fontId="3" fillId="0" borderId="10" xfId="0" applyFont="1" applyBorder="1" applyAlignment="1"/>
    <xf numFmtId="0" fontId="4" fillId="0" borderId="10" xfId="0" applyFont="1" applyBorder="1" applyAlignment="1"/>
    <xf numFmtId="0" fontId="18" fillId="0" borderId="10" xfId="0" applyFont="1" applyBorder="1" applyAlignment="1"/>
    <xf numFmtId="165" fontId="0" fillId="0" borderId="10" xfId="0" applyNumberFormat="1" applyBorder="1" applyAlignment="1"/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 applyProtection="1">
      <alignment horizontal="left"/>
    </xf>
    <xf numFmtId="0" fontId="0" fillId="0" borderId="10" xfId="0" applyBorder="1"/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/>
    <xf numFmtId="0" fontId="25" fillId="0" borderId="0" xfId="0" applyFont="1" applyBorder="1" applyAlignment="1">
      <alignment horizontal="left"/>
    </xf>
    <xf numFmtId="0" fontId="2" fillId="0" borderId="10" xfId="0" applyFont="1" applyBorder="1" applyAlignment="1"/>
    <xf numFmtId="49" fontId="24" fillId="0" borderId="0" xfId="0" quotePrefix="1" applyNumberFormat="1" applyFont="1" applyFill="1" applyBorder="1" applyAlignment="1" applyProtection="1">
      <alignment vertical="top"/>
      <protection locked="0"/>
    </xf>
    <xf numFmtId="14" fontId="25" fillId="0" borderId="0" xfId="0" quotePrefix="1" applyNumberFormat="1" applyFont="1" applyBorder="1" applyAlignment="1">
      <alignment horizontal="left"/>
    </xf>
    <xf numFmtId="0" fontId="24" fillId="0" borderId="29" xfId="0" applyFont="1" applyFill="1" applyBorder="1" applyAlignment="1" applyProtection="1">
      <alignment vertical="top" wrapText="1"/>
      <protection locked="0"/>
    </xf>
    <xf numFmtId="0" fontId="27" fillId="0" borderId="24" xfId="0" applyFont="1" applyBorder="1" applyAlignment="1">
      <alignment horizontal="left"/>
    </xf>
    <xf numFmtId="0" fontId="28" fillId="0" borderId="21" xfId="0" applyFont="1" applyBorder="1" applyAlignment="1"/>
    <xf numFmtId="0" fontId="28" fillId="0" borderId="22" xfId="0" applyFont="1" applyBorder="1" applyAlignment="1"/>
    <xf numFmtId="0" fontId="29" fillId="0" borderId="22" xfId="0" applyFont="1" applyFill="1" applyBorder="1" applyAlignment="1" applyProtection="1">
      <alignment vertical="top" wrapText="1"/>
      <protection locked="0"/>
    </xf>
    <xf numFmtId="49" fontId="29" fillId="0" borderId="22" xfId="0" quotePrefix="1" applyNumberFormat="1" applyFont="1" applyFill="1" applyBorder="1" applyAlignment="1" applyProtection="1">
      <alignment vertical="top"/>
      <protection locked="0"/>
    </xf>
    <xf numFmtId="0" fontId="28" fillId="0" borderId="25" xfId="0" applyFont="1" applyBorder="1" applyAlignment="1"/>
    <xf numFmtId="0" fontId="29" fillId="0" borderId="25" xfId="0" applyFont="1" applyBorder="1" applyAlignment="1"/>
    <xf numFmtId="0" fontId="29" fillId="0" borderId="27" xfId="0" applyFont="1" applyFill="1" applyBorder="1" applyAlignment="1" applyProtection="1">
      <alignment vertical="top" wrapText="1"/>
      <protection locked="0"/>
    </xf>
    <xf numFmtId="0" fontId="28" fillId="0" borderId="18" xfId="0" applyFont="1" applyBorder="1" applyAlignment="1"/>
    <xf numFmtId="0" fontId="28" fillId="0" borderId="10" xfId="0" applyFont="1" applyBorder="1"/>
    <xf numFmtId="0" fontId="28" fillId="0" borderId="0" xfId="0" applyFont="1" applyBorder="1"/>
    <xf numFmtId="49" fontId="29" fillId="0" borderId="0" xfId="0" quotePrefix="1" applyNumberFormat="1" applyFont="1" applyFill="1" applyBorder="1" applyAlignment="1" applyProtection="1">
      <alignment vertical="top"/>
      <protection locked="0"/>
    </xf>
    <xf numFmtId="0" fontId="29" fillId="0" borderId="0" xfId="0" applyFont="1" applyFill="1" applyBorder="1" applyAlignment="1" applyProtection="1">
      <alignment vertical="top" wrapText="1"/>
      <protection locked="0"/>
    </xf>
    <xf numFmtId="49" fontId="29" fillId="0" borderId="0" xfId="0" quotePrefix="1" applyNumberFormat="1" applyFont="1" applyFill="1" applyBorder="1" applyAlignment="1" applyProtection="1">
      <alignment horizontal="left" vertical="top"/>
      <protection locked="0"/>
    </xf>
    <xf numFmtId="0" fontId="28" fillId="0" borderId="18" xfId="0" applyFont="1" applyBorder="1"/>
    <xf numFmtId="0" fontId="29" fillId="0" borderId="0" xfId="0" applyFont="1" applyBorder="1" applyAlignment="1"/>
    <xf numFmtId="0" fontId="29" fillId="0" borderId="0" xfId="0" applyFont="1" applyFill="1" applyBorder="1" applyAlignment="1" applyProtection="1">
      <alignment vertical="top"/>
    </xf>
    <xf numFmtId="0" fontId="29" fillId="0" borderId="10" xfId="0" applyFont="1" applyBorder="1" applyAlignment="1"/>
    <xf numFmtId="0" fontId="29" fillId="0" borderId="0" xfId="0" applyFont="1" applyFill="1" applyBorder="1" applyAlignment="1" applyProtection="1">
      <alignment vertical="top"/>
      <protection locked="0"/>
    </xf>
    <xf numFmtId="0" fontId="29" fillId="0" borderId="28" xfId="0" applyFont="1" applyFill="1" applyBorder="1" applyAlignment="1" applyProtection="1">
      <alignment vertical="top"/>
      <protection locked="0"/>
    </xf>
    <xf numFmtId="0" fontId="29" fillId="0" borderId="28" xfId="0" applyFont="1" applyFill="1" applyBorder="1" applyAlignment="1" applyProtection="1">
      <alignment vertical="top" wrapText="1"/>
      <protection locked="0"/>
    </xf>
    <xf numFmtId="0" fontId="29" fillId="0" borderId="18" xfId="0" applyFont="1" applyBorder="1" applyAlignment="1"/>
    <xf numFmtId="0" fontId="29" fillId="0" borderId="20" xfId="0" applyFont="1" applyBorder="1" applyAlignment="1"/>
    <xf numFmtId="0" fontId="21" fillId="0" borderId="10" xfId="0" applyFont="1" applyBorder="1"/>
    <xf numFmtId="0" fontId="31" fillId="0" borderId="10" xfId="0" applyFont="1" applyBorder="1" applyAlignment="1">
      <alignment horizontal="left"/>
    </xf>
    <xf numFmtId="0" fontId="32" fillId="0" borderId="0" xfId="0" applyFont="1"/>
    <xf numFmtId="0" fontId="32" fillId="0" borderId="0" xfId="0" quotePrefix="1" applyFont="1" applyAlignment="1"/>
    <xf numFmtId="165" fontId="32" fillId="0" borderId="0" xfId="0" applyNumberFormat="1" applyFont="1"/>
    <xf numFmtId="0" fontId="3" fillId="0" borderId="10" xfId="0" applyFont="1" applyFill="1" applyBorder="1" applyAlignment="1" applyProtection="1">
      <alignment horizontal="left"/>
    </xf>
    <xf numFmtId="0" fontId="21" fillId="0" borderId="10" xfId="0" applyFont="1" applyBorder="1" applyAlignment="1">
      <alignment horizontal="left"/>
    </xf>
    <xf numFmtId="0" fontId="23" fillId="33" borderId="10" xfId="0" applyFont="1" applyFill="1" applyBorder="1" applyAlignment="1" applyProtection="1">
      <alignment horizontal="left"/>
    </xf>
    <xf numFmtId="0" fontId="3" fillId="34" borderId="10" xfId="0" applyFont="1" applyFill="1" applyBorder="1" applyAlignment="1" applyProtection="1">
      <alignment horizontal="left"/>
      <protection locked="0"/>
    </xf>
    <xf numFmtId="164" fontId="3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26" fillId="34" borderId="10" xfId="43" applyFill="1" applyBorder="1" applyAlignment="1" applyProtection="1">
      <alignment horizontal="left"/>
      <protection locked="0"/>
    </xf>
    <xf numFmtId="1" fontId="3" fillId="34" borderId="10" xfId="0" applyNumberFormat="1" applyFont="1" applyFill="1" applyBorder="1" applyAlignment="1" applyProtection="1">
      <alignment horizontal="left"/>
      <protection locked="0"/>
    </xf>
    <xf numFmtId="0" fontId="3" fillId="35" borderId="10" xfId="0" applyFont="1" applyFill="1" applyBorder="1" applyAlignment="1">
      <alignment horizontal="center"/>
    </xf>
    <xf numFmtId="0" fontId="3" fillId="34" borderId="10" xfId="0" applyFont="1" applyFill="1" applyBorder="1" applyAlignment="1" applyProtection="1">
      <alignment horizontal="left"/>
      <protection locked="0" hidden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left"/>
    </xf>
    <xf numFmtId="0" fontId="3" fillId="34" borderId="10" xfId="0" applyFont="1" applyFill="1" applyBorder="1" applyAlignment="1" applyProtection="1">
      <alignment horizontal="center"/>
      <protection locked="0"/>
    </xf>
    <xf numFmtId="0" fontId="26" fillId="0" borderId="16" xfId="43" applyBorder="1" applyAlignment="1"/>
    <xf numFmtId="0" fontId="0" fillId="0" borderId="17" xfId="0" applyBorder="1" applyAlignment="1"/>
    <xf numFmtId="0" fontId="0" fillId="0" borderId="18" xfId="0" applyBorder="1" applyAlignment="1"/>
    <xf numFmtId="0" fontId="3" fillId="34" borderId="16" xfId="0" applyFont="1" applyFill="1" applyBorder="1" applyAlignment="1" applyProtection="1">
      <alignment horizontal="left"/>
      <protection locked="0"/>
    </xf>
    <xf numFmtId="0" fontId="3" fillId="34" borderId="17" xfId="0" applyFont="1" applyFill="1" applyBorder="1" applyAlignment="1" applyProtection="1">
      <alignment horizontal="left"/>
      <protection locked="0"/>
    </xf>
    <xf numFmtId="0" fontId="3" fillId="34" borderId="18" xfId="0" applyFont="1" applyFill="1" applyBorder="1" applyAlignment="1" applyProtection="1">
      <alignment horizontal="left"/>
      <protection locked="0"/>
    </xf>
    <xf numFmtId="14" fontId="3" fillId="34" borderId="10" xfId="0" applyNumberFormat="1" applyFont="1" applyFill="1" applyBorder="1" applyAlignment="1" applyProtection="1">
      <alignment horizontal="left"/>
      <protection locked="0"/>
    </xf>
    <xf numFmtId="20" fontId="3" fillId="34" borderId="10" xfId="0" applyNumberFormat="1" applyFont="1" applyFill="1" applyBorder="1" applyAlignment="1" applyProtection="1">
      <alignment horizontal="left"/>
      <protection locked="0"/>
    </xf>
    <xf numFmtId="165" fontId="3" fillId="34" borderId="10" xfId="0" applyNumberFormat="1" applyFont="1" applyFill="1" applyBorder="1" applyAlignment="1" applyProtection="1">
      <alignment horizontal="left"/>
      <protection locked="0"/>
    </xf>
    <xf numFmtId="14" fontId="29" fillId="0" borderId="23" xfId="0" applyNumberFormat="1" applyFont="1" applyFill="1" applyBorder="1" applyAlignment="1" applyProtection="1">
      <alignment horizontal="center" vertical="top" wrapText="1"/>
      <protection locked="0"/>
    </xf>
    <xf numFmtId="0" fontId="29" fillId="0" borderId="23" xfId="0" applyFont="1" applyFill="1" applyBorder="1" applyAlignment="1" applyProtection="1">
      <alignment horizontal="center" vertical="top" wrapText="1"/>
      <protection locked="0"/>
    </xf>
    <xf numFmtId="0" fontId="3" fillId="34" borderId="11" xfId="0" applyFont="1" applyFill="1" applyBorder="1" applyAlignment="1" applyProtection="1">
      <alignment horizontal="left" vertical="top" wrapText="1"/>
      <protection locked="0"/>
    </xf>
    <xf numFmtId="0" fontId="3" fillId="34" borderId="12" xfId="0" applyFont="1" applyFill="1" applyBorder="1" applyAlignment="1" applyProtection="1">
      <alignment horizontal="left" vertical="top" wrapText="1"/>
      <protection locked="0"/>
    </xf>
    <xf numFmtId="0" fontId="3" fillId="34" borderId="13" xfId="0" applyFont="1" applyFill="1" applyBorder="1" applyAlignment="1" applyProtection="1">
      <alignment horizontal="left" vertical="top" wrapText="1"/>
      <protection locked="0"/>
    </xf>
    <xf numFmtId="0" fontId="3" fillId="34" borderId="14" xfId="0" applyFont="1" applyFill="1" applyBorder="1" applyAlignment="1" applyProtection="1">
      <alignment horizontal="left" vertical="top" wrapText="1"/>
      <protection locked="0"/>
    </xf>
    <xf numFmtId="0" fontId="3" fillId="34" borderId="0" xfId="0" applyFont="1" applyFill="1" applyAlignment="1" applyProtection="1">
      <alignment horizontal="left" vertical="top" wrapText="1"/>
      <protection locked="0"/>
    </xf>
    <xf numFmtId="0" fontId="3" fillId="34" borderId="15" xfId="0" applyFont="1" applyFill="1" applyBorder="1" applyAlignment="1" applyProtection="1">
      <alignment horizontal="left" vertical="top" wrapText="1"/>
      <protection locked="0"/>
    </xf>
    <xf numFmtId="0" fontId="3" fillId="34" borderId="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/>
    </xf>
    <xf numFmtId="0" fontId="3" fillId="0" borderId="19" xfId="0" applyFont="1" applyFill="1" applyBorder="1" applyAlignment="1" applyProtection="1">
      <alignment horizontal="left" vertical="top"/>
    </xf>
    <xf numFmtId="14" fontId="30" fillId="0" borderId="23" xfId="0" applyNumberFormat="1" applyFont="1" applyFill="1" applyBorder="1" applyAlignment="1" applyProtection="1">
      <alignment horizontal="left" vertical="center" wrapText="1"/>
      <protection locked="0"/>
    </xf>
    <xf numFmtId="14" fontId="30" fillId="0" borderId="26" xfId="0" applyNumberFormat="1" applyFont="1" applyFill="1" applyBorder="1" applyAlignment="1" applyProtection="1">
      <alignment horizontal="left" vertical="center" wrapText="1"/>
      <protection locked="0"/>
    </xf>
    <xf numFmtId="164" fontId="2" fillId="35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1" fillId="0" borderId="0" xfId="0" applyFont="1" applyAlignment="1"/>
    <xf numFmtId="0" fontId="21" fillId="0" borderId="0" xfId="0" applyFont="1" applyAlignment="1" applyProtection="1">
      <protection locked="0"/>
    </xf>
    <xf numFmtId="0" fontId="21" fillId="0" borderId="0" xfId="0" applyFont="1"/>
    <xf numFmtId="165" fontId="21" fillId="0" borderId="0" xfId="0" applyNumberFormat="1" applyFont="1" applyAlignment="1"/>
    <xf numFmtId="0" fontId="21" fillId="0" borderId="0" xfId="0" quotePrefix="1" applyFont="1" applyAlignment="1"/>
  </cellXfs>
  <cellStyles count="44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Link" xfId="43" builtinId="8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Standard 2" xfId="1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5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Tabelle2!$C$1" lockText="1" noThreeD="1"/>
</file>

<file path=xl/ctrlProps/ctrlProp2.xml><?xml version="1.0" encoding="utf-8"?>
<formControlPr xmlns="http://schemas.microsoft.com/office/spreadsheetml/2009/9/main" objectType="CheckBox" fmlaLink="Tabelle2!$D$1" lockText="1" noThreeD="1"/>
</file>

<file path=xl/ctrlProps/ctrlProp3.xml><?xml version="1.0" encoding="utf-8"?>
<formControlPr xmlns="http://schemas.microsoft.com/office/spreadsheetml/2009/9/main" objectType="CheckBox" fmlaLink="Tabelle2!$C$1" noThreeD="1"/>
</file>

<file path=xl/ctrlProps/ctrlProp4.xml><?xml version="1.0" encoding="utf-8"?>
<formControlPr xmlns="http://schemas.microsoft.com/office/spreadsheetml/2009/9/main" objectType="CheckBox" fmlaLink="Tabelle2!$D$1" noThreeD="1"/>
</file>

<file path=xl/ctrlProps/ctrlProp5.xml><?xml version="1.0" encoding="utf-8"?>
<formControlPr xmlns="http://schemas.microsoft.com/office/spreadsheetml/2009/9/main" objectType="CheckBox" fmlaLink="$G$49" lockText="1" noThreeD="1"/>
</file>

<file path=xl/ctrlProps/ctrlProp6.xml><?xml version="1.0" encoding="utf-8"?>
<formControlPr xmlns="http://schemas.microsoft.com/office/spreadsheetml/2009/9/main" objectType="CheckBox" fmlaLink="$O$47" lockText="1" noThreeD="1"/>
</file>

<file path=xl/ctrlProps/ctrlProp7.xml><?xml version="1.0" encoding="utf-8"?>
<formControlPr xmlns="http://schemas.microsoft.com/office/spreadsheetml/2009/9/main" objectType="CheckBox" fmlaLink="$AG$52" lockText="1" noThreeD="1"/>
</file>

<file path=xl/ctrlProps/ctrlProp8.xml><?xml version="1.0" encoding="utf-8"?>
<formControlPr xmlns="http://schemas.microsoft.com/office/spreadsheetml/2009/9/main" objectType="CheckBox" fmlaLink="$V$5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19</xdr:col>
      <xdr:colOff>88972</xdr:colOff>
      <xdr:row>1</xdr:row>
      <xdr:rowOff>102577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9" t="-1" b="3543"/>
        <a:stretch/>
      </xdr:blipFill>
      <xdr:spPr>
        <a:xfrm>
          <a:off x="19050" y="0"/>
          <a:ext cx="3641797" cy="105507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161925</xdr:colOff>
          <xdr:row>17</xdr:row>
          <xdr:rowOff>142875</xdr:rowOff>
        </xdr:from>
        <xdr:to>
          <xdr:col>25</xdr:col>
          <xdr:colOff>38100</xdr:colOff>
          <xdr:row>19</xdr:row>
          <xdr:rowOff>47625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171450</xdr:colOff>
          <xdr:row>17</xdr:row>
          <xdr:rowOff>142875</xdr:rowOff>
        </xdr:from>
        <xdr:to>
          <xdr:col>28</xdr:col>
          <xdr:colOff>47625</xdr:colOff>
          <xdr:row>19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161925</xdr:colOff>
          <xdr:row>17</xdr:row>
          <xdr:rowOff>142875</xdr:rowOff>
        </xdr:from>
        <xdr:to>
          <xdr:col>25</xdr:col>
          <xdr:colOff>38100</xdr:colOff>
          <xdr:row>19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171450</xdr:colOff>
          <xdr:row>17</xdr:row>
          <xdr:rowOff>142875</xdr:rowOff>
        </xdr:from>
        <xdr:to>
          <xdr:col>28</xdr:col>
          <xdr:colOff>47625</xdr:colOff>
          <xdr:row>19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47</xdr:row>
          <xdr:rowOff>142875</xdr:rowOff>
        </xdr:from>
        <xdr:to>
          <xdr:col>7</xdr:col>
          <xdr:colOff>85725</xdr:colOff>
          <xdr:row>48</xdr:row>
          <xdr:rowOff>171450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47</xdr:row>
          <xdr:rowOff>152400</xdr:rowOff>
        </xdr:from>
        <xdr:to>
          <xdr:col>15</xdr:col>
          <xdr:colOff>0</xdr:colOff>
          <xdr:row>49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47</xdr:row>
          <xdr:rowOff>152400</xdr:rowOff>
        </xdr:from>
        <xdr:to>
          <xdr:col>29</xdr:col>
          <xdr:colOff>0</xdr:colOff>
          <xdr:row>49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47</xdr:row>
          <xdr:rowOff>152400</xdr:rowOff>
        </xdr:from>
        <xdr:to>
          <xdr:col>21</xdr:col>
          <xdr:colOff>180975</xdr:colOff>
          <xdr:row>49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mailto:raumvermietung.bbzb@edulu.ch%20einzureichen.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215"/>
  <sheetViews>
    <sheetView showGridLines="0" tabSelected="1" topLeftCell="A4" zoomScale="115" zoomScaleNormal="115" zoomScaleSheetLayoutView="100" workbookViewId="0">
      <selection activeCell="U32" sqref="U32:Z32"/>
    </sheetView>
  </sheetViews>
  <sheetFormatPr baseColWidth="10" defaultColWidth="11" defaultRowHeight="14.25" x14ac:dyDescent="0.2"/>
  <cols>
    <col min="1" max="17" width="2.5" style="9" customWidth="1"/>
    <col min="18" max="18" width="1.875" style="9" customWidth="1"/>
    <col min="19" max="19" width="2.5" style="9" customWidth="1"/>
    <col min="20" max="20" width="3.125" style="9" customWidth="1"/>
    <col min="21" max="25" width="2.5" style="9" customWidth="1"/>
    <col min="26" max="26" width="3" style="9" customWidth="1"/>
    <col min="27" max="29" width="2.5" style="9" customWidth="1"/>
    <col min="30" max="30" width="2.875" style="9" customWidth="1"/>
    <col min="31" max="32" width="2.5" style="9" customWidth="1"/>
    <col min="33" max="33" width="3" style="9" customWidth="1"/>
    <col min="34" max="34" width="3.125" style="9" customWidth="1"/>
    <col min="35" max="16384" width="11" style="9"/>
  </cols>
  <sheetData>
    <row r="1" spans="1:34" ht="75" customHeight="1" x14ac:dyDescent="0.2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34" ht="75" customHeight="1" x14ac:dyDescent="0.2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34" x14ac:dyDescent="0.2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</row>
    <row r="4" spans="1:34" ht="19.5" x14ac:dyDescent="0.4">
      <c r="A4" s="58" t="s">
        <v>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</row>
    <row r="5" spans="1:34" s="2" customFormat="1" ht="12.75" x14ac:dyDescent="0.2">
      <c r="A5" s="2" t="s">
        <v>78</v>
      </c>
    </row>
    <row r="6" spans="1:34" s="2" customFormat="1" x14ac:dyDescent="0.2">
      <c r="A6" s="60" t="s">
        <v>76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</row>
    <row r="7" spans="1:34" s="2" customFormat="1" ht="12.75" x14ac:dyDescent="0.2">
      <c r="A7" s="2" t="s">
        <v>77</v>
      </c>
    </row>
    <row r="8" spans="1:34" s="2" customFormat="1" ht="12.75" x14ac:dyDescent="0.2">
      <c r="A8" s="14" t="s">
        <v>83</v>
      </c>
    </row>
    <row r="9" spans="1:34" ht="7.5" customHeight="1" x14ac:dyDescent="0.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</row>
    <row r="10" spans="1:34" x14ac:dyDescent="0.2">
      <c r="A10" s="48" t="s">
        <v>14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</row>
    <row r="11" spans="1:34" x14ac:dyDescent="0.2">
      <c r="A11" s="46" t="s">
        <v>11</v>
      </c>
      <c r="B11" s="46"/>
      <c r="C11" s="46"/>
      <c r="D11" s="46"/>
      <c r="E11" s="46"/>
      <c r="F11" s="46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6"/>
      <c r="R11" s="6"/>
      <c r="S11" s="46" t="s">
        <v>12</v>
      </c>
      <c r="T11" s="46"/>
      <c r="U11" s="46"/>
      <c r="V11" s="46"/>
      <c r="W11" s="46"/>
      <c r="X11" s="46"/>
      <c r="Y11" s="49"/>
      <c r="Z11" s="49"/>
      <c r="AA11" s="49"/>
      <c r="AB11" s="49"/>
      <c r="AC11" s="49"/>
      <c r="AD11" s="49"/>
      <c r="AE11" s="49"/>
      <c r="AF11" s="49"/>
      <c r="AG11" s="49"/>
      <c r="AH11" s="49"/>
    </row>
    <row r="12" spans="1:34" x14ac:dyDescent="0.2">
      <c r="A12" s="46" t="s">
        <v>13</v>
      </c>
      <c r="B12" s="46"/>
      <c r="C12" s="46"/>
      <c r="D12" s="46"/>
      <c r="E12" s="46"/>
      <c r="F12" s="46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6"/>
      <c r="R12" s="6"/>
      <c r="S12" s="46" t="s">
        <v>57</v>
      </c>
      <c r="T12" s="46"/>
      <c r="U12" s="46"/>
      <c r="V12" s="46"/>
      <c r="W12" s="46"/>
      <c r="X12" s="46"/>
      <c r="Y12" s="49"/>
      <c r="Z12" s="49"/>
      <c r="AA12" s="49"/>
      <c r="AB12" s="49"/>
      <c r="AC12" s="49"/>
      <c r="AD12" s="49"/>
      <c r="AE12" s="49"/>
      <c r="AF12" s="49"/>
      <c r="AG12" s="49"/>
      <c r="AH12" s="49"/>
    </row>
    <row r="13" spans="1:34" x14ac:dyDescent="0.2">
      <c r="A13" s="46" t="s">
        <v>19</v>
      </c>
      <c r="B13" s="46"/>
      <c r="C13" s="46"/>
      <c r="D13" s="46"/>
      <c r="E13" s="46"/>
      <c r="F13" s="46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6"/>
      <c r="R13" s="6"/>
      <c r="S13" s="46" t="s">
        <v>21</v>
      </c>
      <c r="T13" s="46"/>
      <c r="U13" s="46"/>
      <c r="V13" s="46"/>
      <c r="W13" s="46"/>
      <c r="X13" s="46"/>
      <c r="Y13" s="52"/>
      <c r="Z13" s="49"/>
      <c r="AA13" s="49"/>
      <c r="AB13" s="49"/>
      <c r="AC13" s="49"/>
      <c r="AD13" s="49"/>
      <c r="AE13" s="49"/>
      <c r="AF13" s="49"/>
      <c r="AG13" s="49"/>
      <c r="AH13" s="49"/>
    </row>
    <row r="14" spans="1:34" x14ac:dyDescent="0.2">
      <c r="A14" s="46" t="s">
        <v>20</v>
      </c>
      <c r="B14" s="46"/>
      <c r="C14" s="46"/>
      <c r="D14" s="46"/>
      <c r="E14" s="46"/>
      <c r="F14" s="46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x14ac:dyDescent="0.2">
      <c r="A16" s="48" t="s">
        <v>15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</row>
    <row r="17" spans="1:37" x14ac:dyDescent="0.2">
      <c r="A17" s="8" t="s">
        <v>22</v>
      </c>
      <c r="B17" s="8"/>
      <c r="C17" s="8"/>
      <c r="D17" s="8"/>
      <c r="E17" s="8"/>
      <c r="F17" s="8"/>
      <c r="G17" s="63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5"/>
    </row>
    <row r="18" spans="1:37" x14ac:dyDescent="0.2">
      <c r="A18" s="8" t="s">
        <v>13</v>
      </c>
      <c r="B18" s="8"/>
      <c r="C18" s="8"/>
      <c r="D18" s="8"/>
      <c r="E18" s="8"/>
      <c r="F18" s="8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10"/>
      <c r="R18" s="10"/>
      <c r="S18" s="11"/>
      <c r="T18" s="11"/>
      <c r="U18" s="11"/>
      <c r="V18" s="11"/>
      <c r="W18" s="11"/>
      <c r="X18" s="11"/>
      <c r="Y18" s="49"/>
      <c r="Z18" s="49"/>
      <c r="AA18" s="49"/>
      <c r="AB18" s="49"/>
      <c r="AC18" s="49"/>
      <c r="AD18" s="49"/>
      <c r="AE18" s="49"/>
      <c r="AF18" s="49"/>
      <c r="AG18" s="49"/>
      <c r="AH18" s="49"/>
    </row>
    <row r="19" spans="1:37" x14ac:dyDescent="0.2">
      <c r="A19" s="7" t="s">
        <v>30</v>
      </c>
      <c r="B19" s="7"/>
      <c r="C19" s="7"/>
      <c r="D19" s="7"/>
      <c r="E19" s="7"/>
      <c r="F19" s="7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10"/>
      <c r="R19" s="10"/>
      <c r="S19" s="11" t="s">
        <v>33</v>
      </c>
      <c r="T19" s="11"/>
      <c r="U19" s="11"/>
      <c r="V19" s="11"/>
      <c r="W19" s="11"/>
      <c r="X19" s="11"/>
      <c r="Y19" s="12"/>
      <c r="Z19" s="10" t="s">
        <v>59</v>
      </c>
      <c r="AA19" s="10"/>
      <c r="AC19" s="10" t="s">
        <v>60</v>
      </c>
      <c r="AD19" s="10"/>
      <c r="AE19" s="10"/>
      <c r="AF19" s="10"/>
      <c r="AG19" s="10"/>
      <c r="AH19" s="10"/>
      <c r="AJ19" s="4"/>
    </row>
    <row r="20" spans="1:37" x14ac:dyDescent="0.2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7" x14ac:dyDescent="0.2">
      <c r="A21" s="48" t="s">
        <v>16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</row>
    <row r="22" spans="1:37" x14ac:dyDescent="0.2">
      <c r="A22" s="8" t="s">
        <v>23</v>
      </c>
      <c r="B22" s="8"/>
      <c r="C22" s="8"/>
      <c r="D22" s="8"/>
      <c r="E22" s="8"/>
      <c r="F22" s="8"/>
      <c r="G22" s="63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5"/>
      <c r="AI22" s="3"/>
    </row>
    <row r="23" spans="1:37" x14ac:dyDescent="0.2">
      <c r="A23" s="46" t="s">
        <v>24</v>
      </c>
      <c r="B23" s="46"/>
      <c r="C23" s="46"/>
      <c r="D23" s="46"/>
      <c r="E23" s="46"/>
      <c r="F23" s="46"/>
      <c r="G23" s="66"/>
      <c r="H23" s="66"/>
      <c r="I23" s="66"/>
      <c r="J23" s="66"/>
      <c r="K23" s="66"/>
      <c r="L23" s="8"/>
      <c r="M23" s="8"/>
      <c r="N23" s="8" t="s">
        <v>25</v>
      </c>
      <c r="O23" s="8"/>
      <c r="P23" s="8"/>
      <c r="Q23" s="8"/>
      <c r="R23" s="8"/>
      <c r="S23" s="8"/>
      <c r="T23" s="53"/>
      <c r="U23" s="53"/>
      <c r="V23" s="53"/>
      <c r="W23" s="53"/>
      <c r="X23" s="53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"/>
    </row>
    <row r="24" spans="1:37" x14ac:dyDescent="0.2">
      <c r="A24" s="8" t="s">
        <v>28</v>
      </c>
      <c r="B24" s="8"/>
      <c r="C24" s="8"/>
      <c r="D24" s="8"/>
      <c r="E24" s="8"/>
      <c r="F24" s="8"/>
      <c r="G24" s="67"/>
      <c r="H24" s="67"/>
      <c r="I24" s="67"/>
      <c r="J24" s="67"/>
      <c r="K24" s="67"/>
      <c r="L24" s="8"/>
      <c r="M24" s="8"/>
      <c r="N24" s="8" t="s">
        <v>26</v>
      </c>
      <c r="O24" s="8"/>
      <c r="P24" s="8"/>
      <c r="Q24" s="8"/>
      <c r="R24" s="8"/>
      <c r="S24" s="8"/>
      <c r="T24" s="68"/>
      <c r="U24" s="68"/>
      <c r="V24" s="68"/>
      <c r="W24" s="68"/>
      <c r="X24" s="68"/>
      <c r="Y24" s="6"/>
      <c r="Z24" s="6"/>
      <c r="AA24" s="6"/>
      <c r="AB24" s="7" t="s">
        <v>27</v>
      </c>
      <c r="AC24" s="7"/>
      <c r="AD24" s="68"/>
      <c r="AE24" s="68"/>
      <c r="AF24" s="68"/>
      <c r="AG24" s="68"/>
      <c r="AH24" s="68"/>
      <c r="AI24" s="3"/>
      <c r="AK24" s="5"/>
    </row>
    <row r="25" spans="1:37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7" x14ac:dyDescent="0.2">
      <c r="A26" s="48" t="s">
        <v>35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</row>
    <row r="27" spans="1:37" x14ac:dyDescent="0.2">
      <c r="A27" s="46" t="s">
        <v>0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7" t="s">
        <v>45</v>
      </c>
      <c r="P27" s="7"/>
      <c r="Q27" s="7"/>
      <c r="R27" s="7"/>
      <c r="S27" s="7" t="s">
        <v>31</v>
      </c>
      <c r="T27" s="7"/>
      <c r="U27" s="7" t="s">
        <v>32</v>
      </c>
      <c r="V27" s="7"/>
      <c r="W27" s="7"/>
      <c r="X27" s="7"/>
      <c r="Y27" s="7"/>
      <c r="Z27" s="7"/>
      <c r="AA27" s="42" t="s">
        <v>2</v>
      </c>
      <c r="AB27" s="42"/>
      <c r="AC27" s="42"/>
      <c r="AD27" s="42"/>
      <c r="AE27" s="42" t="s">
        <v>82</v>
      </c>
      <c r="AF27" s="42"/>
      <c r="AG27" s="42"/>
      <c r="AH27" s="42"/>
    </row>
    <row r="28" spans="1:37" x14ac:dyDescent="0.2">
      <c r="A28" s="49" t="s">
        <v>1</v>
      </c>
      <c r="B28" s="49"/>
      <c r="C28" s="49"/>
      <c r="D28" s="49"/>
      <c r="E28" s="49"/>
      <c r="F28" s="49"/>
      <c r="G28" s="49"/>
      <c r="H28" s="49"/>
      <c r="I28" s="49"/>
      <c r="J28" s="54"/>
      <c r="K28" s="54"/>
      <c r="L28" s="54"/>
      <c r="M28" s="54"/>
      <c r="N28" s="54"/>
      <c r="O28" s="55"/>
      <c r="P28" s="55"/>
      <c r="Q28" s="55"/>
      <c r="R28" s="55"/>
      <c r="S28" s="59"/>
      <c r="T28" s="59"/>
      <c r="U28" s="49"/>
      <c r="V28" s="49"/>
      <c r="W28" s="49"/>
      <c r="X28" s="49"/>
      <c r="Y28" s="49"/>
      <c r="Z28" s="49"/>
      <c r="AA28" s="50">
        <f>IFERROR(IF(AND(Tabelle2!$C$1=TRUE,A28&lt;&gt;"Foyer"),VLOOKUP(A28,Tabelle2!$A$39:$C$52,2,FALSE)*S28*0.5,(VLOOKUP(A28,Tabelle2!$A$39:$C$52,2,FALSE)*S28)),"")</f>
        <v>0</v>
      </c>
      <c r="AB28" s="50"/>
      <c r="AC28" s="50"/>
      <c r="AD28" s="50"/>
      <c r="AE28" s="50" t="str">
        <f>IFERROR(IF(AND(Tabelle2!$C$1=TRUE,A28&lt;&gt;"Foyer"),VLOOKUP(A28,Tabelle2!$A$39:$C$52,3,FALSE)*S28*Tabelle2!$B$1*0.5,(VLOOKUP(A28,Tabelle2!$A$39:$C$52,3,FALSE)*S28*Tabelle2!$B$1)),"")</f>
        <v/>
      </c>
      <c r="AF28" s="50"/>
      <c r="AG28" s="50"/>
      <c r="AH28" s="50"/>
    </row>
    <row r="29" spans="1:37" x14ac:dyDescent="0.2">
      <c r="A29" s="49"/>
      <c r="B29" s="49"/>
      <c r="C29" s="49"/>
      <c r="D29" s="49"/>
      <c r="E29" s="49"/>
      <c r="F29" s="49"/>
      <c r="G29" s="49"/>
      <c r="H29" s="49"/>
      <c r="I29" s="49"/>
      <c r="J29" s="54" t="str">
        <f t="shared" ref="J29" si="0">IF(A29="Aula","B110",IF(A29="Mensa","B108",IF(A29="Aula+Mensa","B110+B108",IF(A29="Foyer","B100",IF(A29="Konferenzraum (Teil A)","B432A",IF(A29="Konferenzraum (Teil B)","B432B",IF($A29="Konferenzraum (beide Teile)","B432A+B432B",IF(A29="Lichthof","H002",IF(A29="Sitzungszimmer gross","B126",IF(A29="Hörsaal","W020",IF(A29="Kraftraum","BH270A",IF(A29="Gymnastikraum","BH270B",""))))))))))))</f>
        <v/>
      </c>
      <c r="K29" s="54"/>
      <c r="L29" s="54"/>
      <c r="M29" s="54"/>
      <c r="N29" s="54"/>
      <c r="O29" s="55" t="str">
        <f>IF(A29="Aula","Bahnhof",IF(A29="Mensa","Bahnhof",IF(A29="Aula+Mensa","Bahnhof",IF(A29="Foyer","Bahnhof",IF(A29="Konferenzraum (Teil A)","Bahnhof",IF(A29="Konferenzraum (Teil B)","Bahnhof",IF(A29="Konferenzraum (beide Teile)","Bahnhof",IF(A29="Sitzungszimmer gross","Bahnhof",IF(A29="Sitzungszimmer klein","Bahnhof",IF(A29="Spezialzimmer","Bahnhof",IF(A29="Hörsaal","Weggismatt",IF(A29="Lichthof","Heimbach",IF(A29="Sporthalle","Bahnhof",IF(A29="Kraftraum","Bahnhof",IF(A29="Gymnastikraum","Bahnhof","")))))))))))))))</f>
        <v/>
      </c>
      <c r="P29" s="55"/>
      <c r="Q29" s="55"/>
      <c r="R29" s="55"/>
      <c r="S29" s="59"/>
      <c r="T29" s="59"/>
      <c r="U29" s="49"/>
      <c r="V29" s="49"/>
      <c r="W29" s="49"/>
      <c r="X29" s="49"/>
      <c r="Y29" s="49"/>
      <c r="Z29" s="49"/>
      <c r="AA29" s="50" t="str">
        <f>IFERROR(IF(AND(Tabelle2!$C$1=TRUE,A29&lt;&gt;"Foyer"),VLOOKUP(A29,Tabelle2!$A$39:$C$52,2,FALSE)*S29*0.5,(VLOOKUP(A29,Tabelle2!$A$39:$C$52,2,FALSE)*S29)),"")</f>
        <v/>
      </c>
      <c r="AB29" s="50"/>
      <c r="AC29" s="50"/>
      <c r="AD29" s="50"/>
      <c r="AE29" s="50" t="str">
        <f>IFERROR(IF(AND(Tabelle2!$C$1=TRUE,A29&lt;&gt;"Foyer"),VLOOKUP(A29,Tabelle2!$A$39:$C$52,3,FALSE)*S29*Tabelle2!$B$1*0.5,(VLOOKUP(A29,Tabelle2!$A$39:$C$52,3,FALSE)*S29*Tabelle2!$B$1)),"")</f>
        <v/>
      </c>
      <c r="AF29" s="50"/>
      <c r="AG29" s="50"/>
      <c r="AH29" s="50"/>
    </row>
    <row r="30" spans="1:37" x14ac:dyDescent="0.2">
      <c r="A30" s="49"/>
      <c r="B30" s="49"/>
      <c r="C30" s="49"/>
      <c r="D30" s="49"/>
      <c r="E30" s="49"/>
      <c r="F30" s="49"/>
      <c r="G30" s="49"/>
      <c r="H30" s="49"/>
      <c r="I30" s="49"/>
      <c r="J30" s="54" t="str">
        <f>IF(A30="Aula","B110",IF(A30="Mensa","B108",IF(A30="Aula+Mensa","B110+B108",IF(A30="Foyer","B100",IF(A30="Konferenzraum (Teil A)","B432A",IF(A30="Konferenzraum (Teil B)","B432B",IF($A30="Konferenzraum (beide Teile)","B432A+B432B",IF(A30="Lichthof","H002",IF(A30="Sitzungszimmer gross","B126",IF(A30="Hörsaal","W020",IF(A30="Kraftraum","BH270A",IF(A30="Gymnastikraum","BH270B",""))))))))))))</f>
        <v/>
      </c>
      <c r="K30" s="54"/>
      <c r="L30" s="54"/>
      <c r="M30" s="54"/>
      <c r="N30" s="54"/>
      <c r="O30" s="55" t="str">
        <f>IF(A30="Aula","Bahnhof",IF(A30="Mensa","Bahnhof",IF(A30="Aula+Mensa","Bahnhof",IF(A30="Foyer","Bahnhof",IF(A30="Konferenzraum (Teil A)","Bahnhof",IF(A30="Konferenzraum (Teil B)","Bahnhof",IF(A30="Konferenzraum (beide Teile)","Bahnhof",IF(A30="Sitzungszimmer gross","Bahnhof",IF(A30="Sitzungszimmer klein","Bahnhof",IF(A30="Spezialzimmer","Bahnhof",IF(A30="Hörsaal","Weggismatt",IF(A30="Lichthof","Heimbach",IF(A30="Sporthalle","Bahnhof",IF(A30="Kraftraum","Bahnhof",IF(A30="Gymnastikraum","Bahnhof","")))))))))))))))</f>
        <v/>
      </c>
      <c r="P30" s="55"/>
      <c r="Q30" s="55"/>
      <c r="R30" s="55"/>
      <c r="S30" s="59"/>
      <c r="T30" s="59"/>
      <c r="U30" s="49"/>
      <c r="V30" s="49"/>
      <c r="W30" s="49"/>
      <c r="X30" s="49"/>
      <c r="Y30" s="49"/>
      <c r="Z30" s="49"/>
      <c r="AA30" s="50" t="str">
        <f>IFERROR(IF(AND(Tabelle2!$C$1=TRUE,A30&lt;&gt;"Foyer"),VLOOKUP(A30,Tabelle2!$A$39:$C$52,2,FALSE)*S30*0.5,(VLOOKUP(A30,Tabelle2!$A$39:$C$52,2,FALSE)*S30)),"")</f>
        <v/>
      </c>
      <c r="AB30" s="50"/>
      <c r="AC30" s="50"/>
      <c r="AD30" s="50"/>
      <c r="AE30" s="50" t="str">
        <f>IFERROR(IF(AND(Tabelle2!$C$1=TRUE,A30&lt;&gt;"Foyer"),VLOOKUP(A30,Tabelle2!$A$39:$C$52,3,FALSE)*S30*Tabelle2!$B$1*0.5,(VLOOKUP(A30,Tabelle2!$A$39:$C$52,3,FALSE)*S30*Tabelle2!$B$1)),"")</f>
        <v/>
      </c>
      <c r="AF30" s="50"/>
      <c r="AG30" s="50"/>
      <c r="AH30" s="50"/>
    </row>
    <row r="31" spans="1:37" x14ac:dyDescent="0.2">
      <c r="A31" s="49"/>
      <c r="B31" s="49"/>
      <c r="C31" s="49"/>
      <c r="D31" s="49"/>
      <c r="E31" s="49"/>
      <c r="F31" s="49"/>
      <c r="G31" s="49"/>
      <c r="H31" s="49"/>
      <c r="I31" s="49"/>
      <c r="J31" s="54" t="str">
        <f>IF(A31="Aula","B110",IF(A31="Mensa","B108",IF(A31="Aula+Mensa","B110+B108",IF(A31="Foyer","B100",IF(A31="Konferenzraum (Teil A)","B432A",IF(A31="Konferenzraum (Teil B)","B432B",IF($A31="Konferenzraum (beide Teile)","B432A+B432B",IF(A31="Lichthof","H002",IF(A31="Sitzungszimmer gross","B126",IF(A31="Hörsaal","W020",IF(A31="Kraftraum","BH270A",IF(A31="Gymnastikraum","BH270B",""))))))))))))</f>
        <v/>
      </c>
      <c r="K31" s="54"/>
      <c r="L31" s="54"/>
      <c r="M31" s="54"/>
      <c r="N31" s="54"/>
      <c r="O31" s="55" t="str">
        <f>IF(A31="Aula","Bahnhof",IF(A31="Mensa","Bahnhof",IF(A31="Aula+Mensa","Bahnhof",IF(A31="Foyer","Bahnhof",IF(A31="Konferenzraum (Teil A)","Bahnhof",IF(A31="Konferenzraum (Teil B)","Bahnhof",IF(A31="Konferenzraum (beide Teile)","Bahnhof",IF(A31="Sitzungszimmer gross","Bahnhof",IF(A31="Sitzungszimmer klein","Bahnhof",IF(A31="Spezialzimmer","Bahnhof",IF(A31="Hörsaal","Weggismatt",IF(A31="Lichthof","Heimbach",IF(A31="Sporthalle","Bahnhof",IF(A31="Kraftraum","Bahnhof",IF(A31="Gymnastikraum","Bahnhof","")))))))))))))))</f>
        <v/>
      </c>
      <c r="P31" s="55"/>
      <c r="Q31" s="55"/>
      <c r="R31" s="55"/>
      <c r="S31" s="59"/>
      <c r="T31" s="59"/>
      <c r="U31" s="49"/>
      <c r="V31" s="49"/>
      <c r="W31" s="49"/>
      <c r="X31" s="49"/>
      <c r="Y31" s="49"/>
      <c r="Z31" s="49"/>
      <c r="AA31" s="50" t="str">
        <f>IFERROR(IF(AND(Tabelle2!$C$1=TRUE,A31&lt;&gt;"Foyer"),VLOOKUP(A31,Tabelle2!$A$39:$C$52,2,FALSE)*S31*0.5,(VLOOKUP(A31,Tabelle2!$A$39:$C$52,2,FALSE)*S31)),"")</f>
        <v/>
      </c>
      <c r="AB31" s="50"/>
      <c r="AC31" s="50"/>
      <c r="AD31" s="50"/>
      <c r="AE31" s="50" t="str">
        <f>IFERROR(IF(AND(Tabelle2!$C$1=TRUE,A31&lt;&gt;"Foyer"),VLOOKUP(A31,Tabelle2!$A$39:$C$52,3,FALSE)*S31*Tabelle2!$B$1*0.5,(VLOOKUP(A31,Tabelle2!$A$39:$C$52,3,FALSE)*S31*Tabelle2!$B$1)),"")</f>
        <v/>
      </c>
      <c r="AF31" s="50"/>
      <c r="AG31" s="50"/>
      <c r="AH31" s="50"/>
    </row>
    <row r="32" spans="1:37" x14ac:dyDescent="0.2">
      <c r="A32" s="49"/>
      <c r="B32" s="49"/>
      <c r="C32" s="49"/>
      <c r="D32" s="49"/>
      <c r="E32" s="49"/>
      <c r="F32" s="49"/>
      <c r="G32" s="49"/>
      <c r="H32" s="49"/>
      <c r="I32" s="49"/>
      <c r="J32" s="54" t="str">
        <f>IF(A32="Aula","B110",IF(A32="Mensa","B108",IF(A32="Aula+Mensa","B110+B108",IF(A32="Foyer","B100",IF(A32="Konferenzraum (Teil A)","B432A",IF(A32="Konferenzraum (Teil B)","B432B",IF($A32="Konferenzraum (beide Teile)","B432A+B432B",IF(A32="Lichthof","H002",IF(A32="Sitzungszimmer gross","B126",IF(A32="Hörsaal","W020",IF(A32="Kraftraum","BH270A",IF(A32="Gymnastikraum","BH270B",""))))))))))))</f>
        <v/>
      </c>
      <c r="K32" s="54"/>
      <c r="L32" s="54"/>
      <c r="M32" s="54"/>
      <c r="N32" s="54"/>
      <c r="O32" s="55" t="str">
        <f>IF(A32="Aula","Bahnhof",IF(A32="Mensa","Bahnhof",IF(A32="Aula+Mensa","Bahnhof",IF(A32="Foyer","Bahnhof",IF(A32="Konferenzraum (Teil A)","Bahnhof",IF(A32="Konferenzraum (Teil B)","Bahnhof",IF(A32="Konferenzraum (beide Teile)","Bahnhof",IF(A32="Sitzungszimmer gross","Bahnhof",IF(A32="Sitzungszimmer klein","Bahnhof",IF(A32="Spezialzimmer","Bahnhof",IF(A32="Hörsaal","Weggismatt",IF(A32="Lichthof","Heimbach",IF(A32="Sporthalle","Bahnhof",IF(A32="Kraftraum","Bahnhof",IF(A32="Gymnastikraum","Bahnhof","")))))))))))))))</f>
        <v/>
      </c>
      <c r="P32" s="55"/>
      <c r="Q32" s="55"/>
      <c r="R32" s="55"/>
      <c r="S32" s="59"/>
      <c r="T32" s="59"/>
      <c r="U32" s="49"/>
      <c r="V32" s="49"/>
      <c r="W32" s="49"/>
      <c r="X32" s="49"/>
      <c r="Y32" s="49"/>
      <c r="Z32" s="49"/>
      <c r="AA32" s="50" t="str">
        <f>IFERROR(IF(AND(Tabelle2!$C$1=TRUE,A32&lt;&gt;"Foyer"),VLOOKUP(A32,Tabelle2!$A$39:$C$52,2,FALSE)*S32*0.5,(VLOOKUP(A32,Tabelle2!$A$39:$C$52,2,FALSE)*S32)),"")</f>
        <v/>
      </c>
      <c r="AB32" s="50"/>
      <c r="AC32" s="50"/>
      <c r="AD32" s="50"/>
      <c r="AE32" s="50" t="str">
        <f>IFERROR(IF(AND(Tabelle2!$C$1=TRUE,A32&lt;&gt;"Foyer"),VLOOKUP(A32,Tabelle2!$A$39:$C$52,3,FALSE)*S32*Tabelle2!$B$1*0.5,(VLOOKUP(A32,Tabelle2!$A$39:$C$52,3,FALSE)*S32*Tabelle2!$B$1)),"")</f>
        <v/>
      </c>
      <c r="AF32" s="50"/>
      <c r="AG32" s="50"/>
      <c r="AH32" s="50"/>
    </row>
    <row r="33" spans="1:35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5" x14ac:dyDescent="0.2">
      <c r="A34" s="48" t="s">
        <v>29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</row>
    <row r="35" spans="1:35" x14ac:dyDescent="0.2">
      <c r="A35" s="7" t="s">
        <v>54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 t="s">
        <v>31</v>
      </c>
      <c r="T35" s="7"/>
      <c r="U35" s="7" t="s">
        <v>56</v>
      </c>
      <c r="V35" s="7"/>
      <c r="W35" s="7"/>
      <c r="X35" s="7"/>
      <c r="Y35" s="7"/>
      <c r="Z35" s="7"/>
      <c r="AA35" s="7"/>
      <c r="AB35" s="7"/>
      <c r="AC35" s="7"/>
      <c r="AD35" s="7"/>
      <c r="AE35" s="7" t="s">
        <v>55</v>
      </c>
      <c r="AF35" s="7"/>
      <c r="AG35" s="7"/>
      <c r="AH35" s="7"/>
    </row>
    <row r="36" spans="1:35" x14ac:dyDescent="0.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6"/>
      <c r="P36" s="6"/>
      <c r="Q36" s="6"/>
      <c r="R36" s="6"/>
      <c r="S36" s="59"/>
      <c r="T36" s="5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50" t="str">
        <f>IFERROR(IF(A36="PC-Login für Dozent","",IF(A36="Handmikrofon (Set à 2 Stk.)",20,IF(A36="Knopfmikrofon (Set à 2 Stk.)",20,IF(A36="Kopfbügelmikrofon (Set à 2 Stk.)",20,IF(A36="Flip-Chart",10,IF(A36="Stellwand auf Rollen",10,IF(A36="Moderationskoffer",10,IF(A36="Hellraumprojektor",20,""))))))))*S36,"")</f>
        <v/>
      </c>
      <c r="AF36" s="50"/>
      <c r="AG36" s="50"/>
      <c r="AH36" s="50"/>
    </row>
    <row r="37" spans="1:35" x14ac:dyDescent="0.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6"/>
      <c r="P37" s="6"/>
      <c r="Q37" s="6"/>
      <c r="R37" s="6"/>
      <c r="S37" s="59"/>
      <c r="T37" s="5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50" t="str">
        <f t="shared" ref="AE37:AE40" si="1">IFERROR(IF(A37="PC-Login für Dozent","",IF(A37="Handmikrofon (Set à 2 Stk.)",20,IF(A37="Knopfmikrofon (Set à 2 Stk.)",20,IF(A37="Kopfbügelmikrofon (Set à 2 Stk.)",20,IF(A37="Flip-Chart",10,IF(A37="Stellwand auf Rollen",10,IF(A37="Moderationskoffer",10,IF(A37="Hellraumprojektor",20,""))))))))*S37,"")</f>
        <v/>
      </c>
      <c r="AF37" s="50"/>
      <c r="AG37" s="50"/>
      <c r="AH37" s="50"/>
    </row>
    <row r="38" spans="1:35" x14ac:dyDescent="0.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6"/>
      <c r="P38" s="6"/>
      <c r="Q38" s="6"/>
      <c r="R38" s="6"/>
      <c r="S38" s="59"/>
      <c r="T38" s="5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50" t="str">
        <f t="shared" si="1"/>
        <v/>
      </c>
      <c r="AF38" s="50"/>
      <c r="AG38" s="50"/>
      <c r="AH38" s="50"/>
    </row>
    <row r="39" spans="1:35" x14ac:dyDescent="0.2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6"/>
      <c r="P39" s="6"/>
      <c r="Q39" s="6"/>
      <c r="R39" s="6"/>
      <c r="S39" s="59"/>
      <c r="T39" s="5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50" t="str">
        <f t="shared" si="1"/>
        <v/>
      </c>
      <c r="AF39" s="50"/>
      <c r="AG39" s="50"/>
      <c r="AH39" s="50"/>
    </row>
    <row r="40" spans="1:35" x14ac:dyDescent="0.2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6"/>
      <c r="P40" s="6"/>
      <c r="Q40" s="6"/>
      <c r="R40" s="6"/>
      <c r="S40" s="59"/>
      <c r="T40" s="5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50" t="str">
        <f t="shared" si="1"/>
        <v/>
      </c>
      <c r="AF40" s="50"/>
      <c r="AG40" s="50"/>
      <c r="AH40" s="50"/>
    </row>
    <row r="41" spans="1:35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5" x14ac:dyDescent="0.2">
      <c r="A42" s="83" t="s">
        <v>61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E42" s="82">
        <f>SUM(AA28:AH32,AE36:AH40)</f>
        <v>0</v>
      </c>
      <c r="AF42" s="82"/>
      <c r="AG42" s="82"/>
      <c r="AH42" s="82"/>
    </row>
    <row r="43" spans="1:35" ht="6.75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5" x14ac:dyDescent="0.2">
      <c r="A44" s="78" t="s">
        <v>58</v>
      </c>
      <c r="B44" s="78"/>
      <c r="C44" s="78"/>
      <c r="D44" s="78"/>
      <c r="E44" s="78"/>
      <c r="F44" s="78"/>
      <c r="G44" s="71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3"/>
    </row>
    <row r="45" spans="1:35" x14ac:dyDescent="0.2">
      <c r="A45" s="78"/>
      <c r="B45" s="78"/>
      <c r="C45" s="78"/>
      <c r="D45" s="78"/>
      <c r="E45" s="78"/>
      <c r="F45" s="78"/>
      <c r="G45" s="74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6"/>
    </row>
    <row r="46" spans="1:35" s="1" customFormat="1" x14ac:dyDescent="0.2">
      <c r="A46" s="79"/>
      <c r="B46" s="79"/>
      <c r="C46" s="79"/>
      <c r="D46" s="79"/>
      <c r="E46" s="79"/>
      <c r="F46" s="79"/>
      <c r="G46" s="74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6"/>
    </row>
    <row r="47" spans="1:35" s="1" customFormat="1" x14ac:dyDescent="0.2">
      <c r="A47" s="18" t="s">
        <v>72</v>
      </c>
      <c r="B47" s="19"/>
      <c r="C47" s="20"/>
      <c r="D47" s="20"/>
      <c r="E47" s="20"/>
      <c r="F47" s="20"/>
      <c r="G47" s="21"/>
      <c r="H47" s="22" t="s">
        <v>74</v>
      </c>
      <c r="I47" s="69"/>
      <c r="J47" s="70"/>
      <c r="K47" s="70"/>
      <c r="L47" s="70"/>
      <c r="M47" s="23"/>
      <c r="N47" s="24"/>
      <c r="O47" s="17" t="b">
        <v>0</v>
      </c>
      <c r="P47" s="21"/>
      <c r="Q47" s="21"/>
      <c r="R47" s="21"/>
      <c r="S47" s="21"/>
      <c r="T47" s="25"/>
      <c r="U47" s="23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6"/>
    </row>
    <row r="48" spans="1:35" ht="14.25" customHeight="1" x14ac:dyDescent="0.4">
      <c r="A48" s="16" t="s">
        <v>73</v>
      </c>
      <c r="B48" s="41"/>
      <c r="C48" s="13"/>
      <c r="D48" s="13"/>
      <c r="E48" s="13"/>
      <c r="F48" s="13" t="b">
        <v>0</v>
      </c>
      <c r="G48" s="28"/>
      <c r="H48" s="29" t="s">
        <v>75</v>
      </c>
      <c r="I48" s="80"/>
      <c r="J48" s="80"/>
      <c r="K48" s="80"/>
      <c r="L48" s="80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30"/>
      <c r="AC48" s="28"/>
      <c r="AD48" s="31" t="s">
        <v>80</v>
      </c>
      <c r="AE48" s="81"/>
      <c r="AF48" s="81"/>
      <c r="AG48" s="81"/>
      <c r="AH48" s="81"/>
      <c r="AI48" s="32"/>
    </row>
    <row r="49" spans="1:35" s="2" customFormat="1" ht="14.25" customHeight="1" x14ac:dyDescent="0.2">
      <c r="A49" s="33"/>
      <c r="B49" s="33"/>
      <c r="C49" s="33"/>
      <c r="D49" s="33"/>
      <c r="E49" s="33"/>
      <c r="F49" s="34"/>
      <c r="G49" s="34" t="b">
        <v>0</v>
      </c>
      <c r="H49" s="29" t="s">
        <v>68</v>
      </c>
      <c r="I49" s="69"/>
      <c r="J49" s="70"/>
      <c r="K49" s="70"/>
      <c r="L49" s="70"/>
      <c r="M49" s="35"/>
      <c r="N49" s="35"/>
      <c r="O49" s="27"/>
      <c r="P49" s="29" t="s">
        <v>67</v>
      </c>
      <c r="Q49" s="81"/>
      <c r="R49" s="81"/>
      <c r="S49" s="81"/>
      <c r="T49" s="81"/>
      <c r="U49" s="27"/>
      <c r="V49" s="28"/>
      <c r="W49" s="31" t="s">
        <v>68</v>
      </c>
      <c r="X49" s="81"/>
      <c r="Y49" s="81"/>
      <c r="Z49" s="81"/>
      <c r="AA49" s="81"/>
      <c r="AB49" s="36"/>
      <c r="AC49" s="35"/>
      <c r="AD49" s="36" t="s">
        <v>79</v>
      </c>
      <c r="AE49" s="37"/>
      <c r="AF49" s="38"/>
      <c r="AG49" s="38"/>
      <c r="AH49" s="38"/>
      <c r="AI49" s="39"/>
    </row>
    <row r="50" spans="1:35" s="2" customFormat="1" ht="14.25" customHeight="1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35"/>
      <c r="O50" s="35"/>
      <c r="P50" s="35"/>
      <c r="Q50" s="35"/>
      <c r="R50" s="35"/>
      <c r="S50" s="35"/>
      <c r="T50" s="35"/>
      <c r="U50" s="35"/>
      <c r="V50" s="35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5"/>
    </row>
    <row r="51" spans="1:35" s="2" customFormat="1" ht="14.25" customHeight="1" x14ac:dyDescent="0.2">
      <c r="V51" s="15" t="b">
        <v>0</v>
      </c>
    </row>
    <row r="52" spans="1:35" s="2" customFormat="1" ht="14.25" customHeight="1" x14ac:dyDescent="0.2">
      <c r="AG52" s="15" t="b">
        <v>0</v>
      </c>
    </row>
    <row r="53" spans="1:35" s="2" customFormat="1" ht="14.25" customHeight="1" x14ac:dyDescent="0.2"/>
    <row r="54" spans="1:35" s="2" customFormat="1" ht="14.25" customHeight="1" x14ac:dyDescent="0.2"/>
    <row r="55" spans="1:35" s="2" customFormat="1" ht="14.25" customHeight="1" x14ac:dyDescent="0.2"/>
    <row r="56" spans="1:35" s="2" customFormat="1" ht="14.25" customHeight="1" x14ac:dyDescent="0.2"/>
    <row r="57" spans="1:35" s="2" customFormat="1" ht="14.25" customHeight="1" x14ac:dyDescent="0.2"/>
    <row r="58" spans="1:35" s="2" customFormat="1" ht="14.25" customHeight="1" x14ac:dyDescent="0.2"/>
    <row r="59" spans="1:35" s="2" customFormat="1" ht="14.25" customHeight="1" x14ac:dyDescent="0.2"/>
    <row r="60" spans="1:35" s="2" customFormat="1" ht="14.25" customHeight="1" x14ac:dyDescent="0.2"/>
    <row r="61" spans="1:35" s="2" customFormat="1" ht="14.25" customHeight="1" x14ac:dyDescent="0.2"/>
    <row r="62" spans="1:35" s="2" customFormat="1" ht="14.25" customHeight="1" x14ac:dyDescent="0.2"/>
    <row r="63" spans="1:35" s="2" customFormat="1" ht="14.25" customHeight="1" x14ac:dyDescent="0.2"/>
    <row r="64" spans="1:35" s="2" customFormat="1" ht="14.25" customHeight="1" x14ac:dyDescent="0.2"/>
    <row r="65" s="2" customFormat="1" ht="14.25" customHeight="1" x14ac:dyDescent="0.2"/>
    <row r="66" s="2" customFormat="1" ht="14.25" customHeight="1" x14ac:dyDescent="0.2"/>
    <row r="67" s="2" customFormat="1" ht="14.25" customHeight="1" x14ac:dyDescent="0.2"/>
    <row r="68" s="2" customFormat="1" ht="14.25" customHeight="1" x14ac:dyDescent="0.2"/>
    <row r="69" s="2" customFormat="1" ht="14.25" customHeight="1" x14ac:dyDescent="0.2"/>
    <row r="70" s="2" customFormat="1" ht="14.25" customHeight="1" x14ac:dyDescent="0.2"/>
    <row r="71" s="2" customFormat="1" ht="14.25" customHeight="1" x14ac:dyDescent="0.2"/>
    <row r="72" s="2" customFormat="1" ht="14.25" customHeight="1" x14ac:dyDescent="0.2"/>
    <row r="73" s="2" customFormat="1" ht="14.25" customHeight="1" x14ac:dyDescent="0.2"/>
    <row r="74" s="2" customFormat="1" ht="14.25" customHeight="1" x14ac:dyDescent="0.2"/>
    <row r="75" s="2" customFormat="1" ht="14.25" customHeight="1" x14ac:dyDescent="0.2"/>
    <row r="76" s="2" customFormat="1" ht="14.25" customHeight="1" x14ac:dyDescent="0.2"/>
    <row r="77" s="2" customFormat="1" ht="14.25" customHeight="1" x14ac:dyDescent="0.2"/>
    <row r="78" s="2" customFormat="1" ht="14.25" customHeight="1" x14ac:dyDescent="0.2"/>
    <row r="79" s="2" customFormat="1" ht="14.25" customHeight="1" x14ac:dyDescent="0.2"/>
    <row r="80" s="2" customFormat="1" ht="14.25" customHeight="1" x14ac:dyDescent="0.2"/>
    <row r="81" s="2" customFormat="1" ht="14.25" customHeight="1" x14ac:dyDescent="0.2"/>
    <row r="82" s="2" customFormat="1" ht="14.25" customHeight="1" x14ac:dyDescent="0.2"/>
    <row r="83" s="2" customFormat="1" ht="14.25" customHeight="1" x14ac:dyDescent="0.2"/>
    <row r="84" s="2" customFormat="1" ht="14.25" customHeight="1" x14ac:dyDescent="0.2"/>
    <row r="85" s="2" customFormat="1" ht="14.25" customHeight="1" x14ac:dyDescent="0.2"/>
    <row r="86" s="2" customFormat="1" ht="14.25" customHeight="1" x14ac:dyDescent="0.2"/>
    <row r="87" s="2" customFormat="1" ht="14.25" customHeight="1" x14ac:dyDescent="0.2"/>
    <row r="88" s="2" customFormat="1" ht="14.25" customHeight="1" x14ac:dyDescent="0.2"/>
    <row r="89" s="2" customFormat="1" ht="14.25" customHeight="1" x14ac:dyDescent="0.2"/>
    <row r="90" s="2" customFormat="1" ht="14.25" customHeight="1" x14ac:dyDescent="0.2"/>
    <row r="91" s="2" customFormat="1" ht="14.25" customHeight="1" x14ac:dyDescent="0.2"/>
    <row r="92" s="2" customFormat="1" ht="14.25" customHeight="1" x14ac:dyDescent="0.2"/>
    <row r="93" s="2" customFormat="1" ht="14.25" customHeight="1" x14ac:dyDescent="0.2"/>
    <row r="94" s="2" customFormat="1" ht="14.25" customHeight="1" x14ac:dyDescent="0.2"/>
    <row r="95" s="2" customFormat="1" ht="14.25" customHeight="1" x14ac:dyDescent="0.2"/>
    <row r="96" s="2" customFormat="1" ht="14.25" customHeight="1" x14ac:dyDescent="0.2"/>
    <row r="97" s="2" customFormat="1" ht="14.25" customHeight="1" x14ac:dyDescent="0.2"/>
    <row r="98" s="2" customFormat="1" ht="14.25" customHeight="1" x14ac:dyDescent="0.2"/>
    <row r="99" s="2" customFormat="1" ht="14.25" customHeight="1" x14ac:dyDescent="0.2"/>
    <row r="100" s="2" customFormat="1" ht="14.25" customHeight="1" x14ac:dyDescent="0.2"/>
    <row r="101" s="2" customFormat="1" ht="14.25" customHeight="1" x14ac:dyDescent="0.2"/>
    <row r="102" s="2" customFormat="1" ht="14.25" customHeight="1" x14ac:dyDescent="0.2"/>
    <row r="103" s="2" customFormat="1" ht="14.25" customHeight="1" x14ac:dyDescent="0.2"/>
    <row r="104" s="2" customFormat="1" ht="14.25" customHeight="1" x14ac:dyDescent="0.2"/>
    <row r="105" s="2" customFormat="1" ht="14.25" customHeight="1" x14ac:dyDescent="0.2"/>
    <row r="106" s="2" customFormat="1" ht="14.25" customHeight="1" x14ac:dyDescent="0.2"/>
    <row r="107" s="2" customFormat="1" ht="14.25" customHeight="1" x14ac:dyDescent="0.2"/>
    <row r="108" s="2" customFormat="1" ht="14.25" customHeight="1" x14ac:dyDescent="0.2"/>
    <row r="109" s="2" customFormat="1" ht="14.25" customHeight="1" x14ac:dyDescent="0.2"/>
    <row r="110" s="2" customFormat="1" ht="14.25" customHeight="1" x14ac:dyDescent="0.2"/>
    <row r="111" s="2" customFormat="1" ht="14.25" customHeight="1" x14ac:dyDescent="0.2"/>
    <row r="112" s="2" customFormat="1" ht="14.25" customHeight="1" x14ac:dyDescent="0.2"/>
    <row r="113" s="2" customFormat="1" ht="14.25" customHeight="1" x14ac:dyDescent="0.2"/>
    <row r="114" s="2" customFormat="1" ht="14.25" customHeight="1" x14ac:dyDescent="0.2"/>
    <row r="115" s="2" customFormat="1" ht="14.25" customHeight="1" x14ac:dyDescent="0.2"/>
    <row r="116" s="2" customFormat="1" ht="14.25" customHeight="1" x14ac:dyDescent="0.2"/>
    <row r="117" s="2" customFormat="1" ht="14.25" customHeight="1" x14ac:dyDescent="0.2"/>
    <row r="118" s="2" customFormat="1" ht="14.25" customHeight="1" x14ac:dyDescent="0.2"/>
    <row r="119" s="2" customFormat="1" ht="14.25" customHeight="1" x14ac:dyDescent="0.2"/>
    <row r="120" s="2" customFormat="1" ht="14.25" customHeight="1" x14ac:dyDescent="0.2"/>
    <row r="121" s="2" customFormat="1" ht="14.25" customHeight="1" x14ac:dyDescent="0.2"/>
    <row r="122" s="2" customFormat="1" ht="14.25" customHeight="1" x14ac:dyDescent="0.2"/>
    <row r="123" s="2" customFormat="1" ht="14.25" customHeight="1" x14ac:dyDescent="0.2"/>
    <row r="124" s="2" customFormat="1" ht="14.25" customHeight="1" x14ac:dyDescent="0.2"/>
    <row r="125" s="2" customFormat="1" ht="14.25" customHeight="1" x14ac:dyDescent="0.2"/>
    <row r="126" s="2" customFormat="1" ht="14.25" customHeight="1" x14ac:dyDescent="0.2"/>
    <row r="127" s="2" customFormat="1" ht="14.25" customHeight="1" x14ac:dyDescent="0.2"/>
    <row r="128" s="2" customFormat="1" ht="14.25" customHeight="1" x14ac:dyDescent="0.2"/>
    <row r="129" s="2" customFormat="1" ht="14.25" customHeight="1" x14ac:dyDescent="0.2"/>
    <row r="130" s="2" customFormat="1" ht="14.25" customHeight="1" x14ac:dyDescent="0.2"/>
    <row r="131" s="2" customFormat="1" ht="14.25" customHeight="1" x14ac:dyDescent="0.2"/>
    <row r="132" s="2" customFormat="1" ht="14.25" customHeight="1" x14ac:dyDescent="0.2"/>
    <row r="133" s="2" customFormat="1" ht="14.25" customHeight="1" x14ac:dyDescent="0.2"/>
    <row r="134" s="2" customFormat="1" ht="14.25" customHeight="1" x14ac:dyDescent="0.2"/>
    <row r="135" s="2" customFormat="1" ht="14.25" customHeight="1" x14ac:dyDescent="0.2"/>
    <row r="136" s="2" customFormat="1" ht="14.25" customHeight="1" x14ac:dyDescent="0.2"/>
    <row r="137" s="2" customFormat="1" ht="14.25" customHeight="1" x14ac:dyDescent="0.2"/>
    <row r="138" s="2" customFormat="1" ht="14.25" customHeight="1" x14ac:dyDescent="0.2"/>
    <row r="139" s="2" customFormat="1" ht="14.25" customHeight="1" x14ac:dyDescent="0.2"/>
    <row r="140" s="2" customFormat="1" ht="14.25" customHeight="1" x14ac:dyDescent="0.2"/>
    <row r="141" s="2" customFormat="1" ht="14.25" customHeight="1" x14ac:dyDescent="0.2"/>
    <row r="142" s="2" customFormat="1" ht="14.25" customHeight="1" x14ac:dyDescent="0.2"/>
    <row r="143" s="2" customFormat="1" ht="14.25" customHeight="1" x14ac:dyDescent="0.2"/>
    <row r="144" s="2" customFormat="1" ht="14.25" customHeight="1" x14ac:dyDescent="0.2"/>
    <row r="145" s="2" customFormat="1" ht="14.25" customHeight="1" x14ac:dyDescent="0.2"/>
    <row r="146" s="2" customFormat="1" ht="14.25" customHeight="1" x14ac:dyDescent="0.2"/>
    <row r="147" s="2" customFormat="1" ht="14.25" customHeight="1" x14ac:dyDescent="0.2"/>
    <row r="148" s="2" customFormat="1" ht="14.25" customHeight="1" x14ac:dyDescent="0.2"/>
    <row r="149" s="2" customFormat="1" ht="14.25" customHeight="1" x14ac:dyDescent="0.2"/>
    <row r="150" s="2" customFormat="1" ht="14.25" customHeight="1" x14ac:dyDescent="0.2"/>
    <row r="151" s="2" customFormat="1" ht="14.25" customHeight="1" x14ac:dyDescent="0.2"/>
    <row r="152" s="2" customFormat="1" ht="14.25" customHeight="1" x14ac:dyDescent="0.2"/>
    <row r="153" s="2" customFormat="1" ht="14.25" customHeight="1" x14ac:dyDescent="0.2"/>
    <row r="154" s="2" customFormat="1" ht="14.25" customHeight="1" x14ac:dyDescent="0.2"/>
    <row r="155" s="2" customFormat="1" ht="14.25" customHeight="1" x14ac:dyDescent="0.2"/>
    <row r="156" s="2" customFormat="1" ht="14.25" customHeight="1" x14ac:dyDescent="0.2"/>
    <row r="157" s="2" customFormat="1" ht="14.25" customHeight="1" x14ac:dyDescent="0.2"/>
    <row r="158" s="2" customFormat="1" ht="14.25" customHeight="1" x14ac:dyDescent="0.2"/>
    <row r="159" s="2" customFormat="1" ht="14.25" customHeight="1" x14ac:dyDescent="0.2"/>
    <row r="160" s="2" customFormat="1" ht="14.25" customHeight="1" x14ac:dyDescent="0.2"/>
    <row r="161" s="2" customFormat="1" ht="14.25" customHeight="1" x14ac:dyDescent="0.2"/>
    <row r="162" s="2" customFormat="1" ht="14.25" customHeight="1" x14ac:dyDescent="0.2"/>
    <row r="163" s="2" customFormat="1" ht="14.25" customHeight="1" x14ac:dyDescent="0.2"/>
    <row r="164" s="2" customFormat="1" ht="14.25" customHeight="1" x14ac:dyDescent="0.2"/>
    <row r="165" s="2" customFormat="1" ht="14.25" customHeight="1" x14ac:dyDescent="0.2"/>
    <row r="166" s="2" customFormat="1" ht="14.25" customHeight="1" x14ac:dyDescent="0.2"/>
    <row r="167" s="2" customFormat="1" ht="14.25" customHeight="1" x14ac:dyDescent="0.2"/>
    <row r="168" s="2" customFormat="1" ht="14.25" customHeight="1" x14ac:dyDescent="0.2"/>
    <row r="169" s="2" customFormat="1" ht="14.25" customHeight="1" x14ac:dyDescent="0.2"/>
    <row r="170" s="2" customFormat="1" ht="14.25" customHeight="1" x14ac:dyDescent="0.2"/>
    <row r="171" s="2" customFormat="1" ht="14.25" customHeight="1" x14ac:dyDescent="0.2"/>
    <row r="172" s="2" customFormat="1" ht="14.25" customHeight="1" x14ac:dyDescent="0.2"/>
    <row r="173" s="2" customFormat="1" ht="14.25" customHeight="1" x14ac:dyDescent="0.2"/>
    <row r="174" s="2" customFormat="1" ht="14.25" customHeight="1" x14ac:dyDescent="0.2"/>
    <row r="175" s="2" customFormat="1" ht="14.25" customHeight="1" x14ac:dyDescent="0.2"/>
    <row r="176" s="2" customFormat="1" ht="14.25" customHeight="1" x14ac:dyDescent="0.2"/>
    <row r="177" s="2" customFormat="1" ht="14.25" customHeight="1" x14ac:dyDescent="0.2"/>
    <row r="178" s="2" customFormat="1" ht="14.25" customHeight="1" x14ac:dyDescent="0.2"/>
    <row r="179" s="2" customFormat="1" ht="14.25" customHeight="1" x14ac:dyDescent="0.2"/>
    <row r="180" s="2" customFormat="1" ht="14.25" customHeight="1" x14ac:dyDescent="0.2"/>
    <row r="181" s="2" customFormat="1" ht="14.25" customHeight="1" x14ac:dyDescent="0.2"/>
    <row r="182" s="2" customFormat="1" ht="14.25" customHeight="1" x14ac:dyDescent="0.2"/>
    <row r="183" s="2" customFormat="1" ht="14.25" customHeight="1" x14ac:dyDescent="0.2"/>
    <row r="184" s="2" customFormat="1" ht="14.25" customHeight="1" x14ac:dyDescent="0.2"/>
    <row r="185" s="2" customFormat="1" ht="14.25" customHeight="1" x14ac:dyDescent="0.2"/>
    <row r="186" s="2" customFormat="1" ht="14.25" customHeight="1" x14ac:dyDescent="0.2"/>
    <row r="187" s="2" customFormat="1" ht="14.25" customHeight="1" x14ac:dyDescent="0.2"/>
    <row r="188" s="2" customFormat="1" ht="14.25" customHeight="1" x14ac:dyDescent="0.2"/>
    <row r="189" s="2" customFormat="1" ht="14.25" customHeight="1" x14ac:dyDescent="0.2"/>
    <row r="190" s="2" customFormat="1" ht="14.25" customHeight="1" x14ac:dyDescent="0.2"/>
    <row r="191" s="2" customFormat="1" ht="14.25" customHeight="1" x14ac:dyDescent="0.2"/>
    <row r="192" s="2" customFormat="1" ht="14.25" customHeight="1" x14ac:dyDescent="0.2"/>
    <row r="193" s="2" customFormat="1" ht="14.25" customHeight="1" x14ac:dyDescent="0.2"/>
    <row r="194" s="2" customFormat="1" ht="14.25" customHeight="1" x14ac:dyDescent="0.2"/>
    <row r="195" s="2" customFormat="1" ht="14.25" customHeight="1" x14ac:dyDescent="0.2"/>
    <row r="196" s="2" customFormat="1" ht="14.25" customHeight="1" x14ac:dyDescent="0.2"/>
    <row r="197" s="2" customFormat="1" ht="14.25" customHeight="1" x14ac:dyDescent="0.2"/>
    <row r="198" s="2" customFormat="1" ht="14.25" customHeight="1" x14ac:dyDescent="0.2"/>
    <row r="199" s="2" customFormat="1" ht="14.25" customHeight="1" x14ac:dyDescent="0.2"/>
    <row r="200" s="2" customFormat="1" ht="14.25" customHeight="1" x14ac:dyDescent="0.2"/>
    <row r="201" s="2" customFormat="1" ht="14.25" customHeight="1" x14ac:dyDescent="0.2"/>
    <row r="202" s="2" customFormat="1" ht="14.25" customHeight="1" x14ac:dyDescent="0.2"/>
    <row r="203" s="2" customFormat="1" ht="14.25" customHeight="1" x14ac:dyDescent="0.2"/>
    <row r="204" s="2" customFormat="1" ht="14.25" customHeight="1" x14ac:dyDescent="0.2"/>
    <row r="205" s="2" customFormat="1" ht="14.25" customHeight="1" x14ac:dyDescent="0.2"/>
    <row r="206" s="2" customFormat="1" ht="14.25" customHeight="1" x14ac:dyDescent="0.2"/>
    <row r="207" s="2" customFormat="1" ht="14.25" customHeight="1" x14ac:dyDescent="0.2"/>
    <row r="208" s="2" customFormat="1" ht="14.25" customHeight="1" x14ac:dyDescent="0.2"/>
    <row r="209" spans="15:20" s="2" customFormat="1" ht="14.25" customHeight="1" x14ac:dyDescent="0.2"/>
    <row r="210" spans="15:20" s="2" customFormat="1" ht="14.25" customHeight="1" x14ac:dyDescent="0.2"/>
    <row r="211" spans="15:20" s="2" customFormat="1" ht="14.25" customHeight="1" x14ac:dyDescent="0.2"/>
    <row r="212" spans="15:20" s="2" customFormat="1" ht="14.25" customHeight="1" x14ac:dyDescent="0.2"/>
    <row r="213" spans="15:20" s="2" customFormat="1" ht="14.25" customHeight="1" x14ac:dyDescent="0.2"/>
    <row r="214" spans="15:20" s="2" customFormat="1" ht="14.25" customHeight="1" x14ac:dyDescent="0.2"/>
    <row r="215" spans="15:20" s="2" customFormat="1" ht="14.25" customHeight="1" x14ac:dyDescent="0.2">
      <c r="O215" s="9"/>
      <c r="P215" s="9"/>
      <c r="Q215" s="9"/>
      <c r="R215" s="9"/>
      <c r="S215" s="9"/>
      <c r="T215" s="9"/>
    </row>
  </sheetData>
  <sheetProtection selectLockedCells="1"/>
  <customSheetViews>
    <customSheetView guid="{BF75E22E-8361-4281-A104-65DA88A2E1BF}" scale="115" showGridLines="0" fitToPage="1" topLeftCell="A13">
      <selection activeCell="AK39" sqref="AK39"/>
      <colBreaks count="1" manualBreakCount="1">
        <brk id="34" max="1048575" man="1"/>
      </colBreaks>
      <pageMargins left="0.51181102362204722" right="7.874015748031496E-2" top="0.39370078740157483" bottom="0.39370078740157483" header="0.31496062992125984" footer="0.31496062992125984"/>
      <pageSetup paperSize="9" orientation="portrait" horizontalDpi="4294967293" r:id="rId1"/>
    </customSheetView>
  </customSheetViews>
  <mergeCells count="105">
    <mergeCell ref="S29:T29"/>
    <mergeCell ref="S30:T30"/>
    <mergeCell ref="S31:T31"/>
    <mergeCell ref="S32:T32"/>
    <mergeCell ref="A29:I29"/>
    <mergeCell ref="J30:N30"/>
    <mergeCell ref="A30:I30"/>
    <mergeCell ref="A31:I31"/>
    <mergeCell ref="A34:AH34"/>
    <mergeCell ref="J31:N31"/>
    <mergeCell ref="J32:N32"/>
    <mergeCell ref="AA32:AD32"/>
    <mergeCell ref="O30:R30"/>
    <mergeCell ref="G44:AH46"/>
    <mergeCell ref="A44:F44"/>
    <mergeCell ref="A45:F46"/>
    <mergeCell ref="I48:L48"/>
    <mergeCell ref="AE48:AH48"/>
    <mergeCell ref="I47:L47"/>
    <mergeCell ref="Q49:T49"/>
    <mergeCell ref="AE42:AH42"/>
    <mergeCell ref="A42:AC42"/>
    <mergeCell ref="X49:AA49"/>
    <mergeCell ref="A37:N37"/>
    <mergeCell ref="A38:N38"/>
    <mergeCell ref="A39:N39"/>
    <mergeCell ref="A40:N40"/>
    <mergeCell ref="O31:R31"/>
    <mergeCell ref="O32:R32"/>
    <mergeCell ref="S36:T36"/>
    <mergeCell ref="U36:AD36"/>
    <mergeCell ref="S37:T37"/>
    <mergeCell ref="U37:AD37"/>
    <mergeCell ref="T24:X24"/>
    <mergeCell ref="AD24:AH24"/>
    <mergeCell ref="I49:L49"/>
    <mergeCell ref="AE32:AH32"/>
    <mergeCell ref="AA29:AD29"/>
    <mergeCell ref="S38:T38"/>
    <mergeCell ref="S39:T39"/>
    <mergeCell ref="S40:T40"/>
    <mergeCell ref="U38:AD38"/>
    <mergeCell ref="U39:AD39"/>
    <mergeCell ref="U40:AD40"/>
    <mergeCell ref="AE37:AH37"/>
    <mergeCell ref="AE38:AH38"/>
    <mergeCell ref="AE39:AH39"/>
    <mergeCell ref="AE40:AH40"/>
    <mergeCell ref="A36:N36"/>
    <mergeCell ref="AE36:AH36"/>
    <mergeCell ref="U29:Z29"/>
    <mergeCell ref="U30:Z30"/>
    <mergeCell ref="U31:Z31"/>
    <mergeCell ref="U32:Z32"/>
    <mergeCell ref="AA30:AD30"/>
    <mergeCell ref="AA31:AD31"/>
    <mergeCell ref="O29:R29"/>
    <mergeCell ref="A1:AH1"/>
    <mergeCell ref="A2:AH2"/>
    <mergeCell ref="A3:AH3"/>
    <mergeCell ref="A4:AH4"/>
    <mergeCell ref="S28:T28"/>
    <mergeCell ref="U28:Z28"/>
    <mergeCell ref="AA28:AD28"/>
    <mergeCell ref="AE28:AH28"/>
    <mergeCell ref="G18:P18"/>
    <mergeCell ref="G19:P19"/>
    <mergeCell ref="Y18:AH18"/>
    <mergeCell ref="S12:X12"/>
    <mergeCell ref="S13:X13"/>
    <mergeCell ref="A21:AH21"/>
    <mergeCell ref="A26:AH26"/>
    <mergeCell ref="A6:Q6"/>
    <mergeCell ref="G11:P11"/>
    <mergeCell ref="G12:P12"/>
    <mergeCell ref="G13:P13"/>
    <mergeCell ref="G14:P14"/>
    <mergeCell ref="G17:AH17"/>
    <mergeCell ref="G22:AH22"/>
    <mergeCell ref="G23:K23"/>
    <mergeCell ref="G24:K24"/>
    <mergeCell ref="A14:F14"/>
    <mergeCell ref="A20:AH20"/>
    <mergeCell ref="A16:AH16"/>
    <mergeCell ref="A32:I32"/>
    <mergeCell ref="AE29:AH29"/>
    <mergeCell ref="AE30:AH30"/>
    <mergeCell ref="AE31:AH31"/>
    <mergeCell ref="A9:AH9"/>
    <mergeCell ref="A10:AH10"/>
    <mergeCell ref="A11:F11"/>
    <mergeCell ref="Y11:AH11"/>
    <mergeCell ref="S11:X11"/>
    <mergeCell ref="Y12:AH12"/>
    <mergeCell ref="Y13:AH13"/>
    <mergeCell ref="A12:F12"/>
    <mergeCell ref="A13:F13"/>
    <mergeCell ref="A23:F23"/>
    <mergeCell ref="Y23:AH23"/>
    <mergeCell ref="A27:N27"/>
    <mergeCell ref="A28:I28"/>
    <mergeCell ref="T23:X23"/>
    <mergeCell ref="J28:N28"/>
    <mergeCell ref="O28:R28"/>
    <mergeCell ref="J29:N29"/>
  </mergeCells>
  <dataValidations count="1">
    <dataValidation allowBlank="1" showInputMessage="1" showErrorMessage="1" prompt="Die Bezeichnung wird auf dem Infobildschirm ersichtlich sein." sqref="G22:AH22"/>
  </dataValidations>
  <hyperlinks>
    <hyperlink ref="A6" r:id="rId2"/>
  </hyperlinks>
  <pageMargins left="0.51181102362204722" right="7.874015748031496E-2" top="0.39370078740157483" bottom="0.39370078740157483" header="0.31496062992125984" footer="0.31496062992125984"/>
  <pageSetup paperSize="9" orientation="portrait" horizontalDpi="4294967293" r:id="rId3"/>
  <colBreaks count="1" manualBreakCount="1">
    <brk id="34" max="1048575" man="1"/>
  </col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locked="0" defaultSize="0" autoFill="0" autoLine="0" autoPict="0">
                <anchor moveWithCells="1" sizeWithCells="1">
                  <from>
                    <xdr:col>23</xdr:col>
                    <xdr:colOff>161925</xdr:colOff>
                    <xdr:row>17</xdr:row>
                    <xdr:rowOff>142875</xdr:rowOff>
                  </from>
                  <to>
                    <xdr:col>25</xdr:col>
                    <xdr:colOff>38100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locked="0" defaultSize="0" autoFill="0" autoLine="0" autoPict="0">
                <anchor moveWithCells="1" sizeWithCells="1">
                  <from>
                    <xdr:col>26</xdr:col>
                    <xdr:colOff>171450</xdr:colOff>
                    <xdr:row>17</xdr:row>
                    <xdr:rowOff>142875</xdr:rowOff>
                  </from>
                  <to>
                    <xdr:col>28</xdr:col>
                    <xdr:colOff>47625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locked="0" defaultSize="0" autoFill="0" autoLine="0" autoPict="0">
                <anchor moveWithCells="1" sizeWithCells="1">
                  <from>
                    <xdr:col>23</xdr:col>
                    <xdr:colOff>161925</xdr:colOff>
                    <xdr:row>17</xdr:row>
                    <xdr:rowOff>142875</xdr:rowOff>
                  </from>
                  <to>
                    <xdr:col>25</xdr:col>
                    <xdr:colOff>38100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locked="0" defaultSize="0" autoFill="0" autoLine="0" autoPict="0">
                <anchor moveWithCells="1" sizeWithCells="1">
                  <from>
                    <xdr:col>26</xdr:col>
                    <xdr:colOff>171450</xdr:colOff>
                    <xdr:row>17</xdr:row>
                    <xdr:rowOff>142875</xdr:rowOff>
                  </from>
                  <to>
                    <xdr:col>28</xdr:col>
                    <xdr:colOff>47625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Check Box 27">
              <controlPr defaultSize="0" autoFill="0" autoLine="0" autoPict="0">
                <anchor moveWithCells="1">
                  <from>
                    <xdr:col>5</xdr:col>
                    <xdr:colOff>161925</xdr:colOff>
                    <xdr:row>47</xdr:row>
                    <xdr:rowOff>142875</xdr:rowOff>
                  </from>
                  <to>
                    <xdr:col>7</xdr:col>
                    <xdr:colOff>85725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1" name="Check Box 28">
              <controlPr defaultSize="0" autoFill="0" autoLine="0" autoPict="0">
                <anchor moveWithCells="1">
                  <from>
                    <xdr:col>13</xdr:col>
                    <xdr:colOff>161925</xdr:colOff>
                    <xdr:row>47</xdr:row>
                    <xdr:rowOff>152400</xdr:rowOff>
                  </from>
                  <to>
                    <xdr:col>15</xdr:col>
                    <xdr:colOff>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2" name="Check Box 29">
              <controlPr defaultSize="0" autoFill="0" autoLine="0" autoPict="0">
                <anchor moveWithCells="1">
                  <from>
                    <xdr:col>27</xdr:col>
                    <xdr:colOff>180975</xdr:colOff>
                    <xdr:row>47</xdr:row>
                    <xdr:rowOff>152400</xdr:rowOff>
                  </from>
                  <to>
                    <xdr:col>29</xdr:col>
                    <xdr:colOff>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3" name="Check Box 30">
              <controlPr defaultSize="0" autoFill="0" autoLine="0" autoPict="0">
                <anchor moveWithCells="1">
                  <from>
                    <xdr:col>20</xdr:col>
                    <xdr:colOff>171450</xdr:colOff>
                    <xdr:row>47</xdr:row>
                    <xdr:rowOff>152400</xdr:rowOff>
                  </from>
                  <to>
                    <xdr:col>21</xdr:col>
                    <xdr:colOff>180975</xdr:colOff>
                    <xdr:row>49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2" operator="containsText" id="{B14B36C0-40B2-410A-B163-1108D7116CEF}">
            <xm:f>NOT(ISERROR(SEARCH($T$23,T23)))</xm:f>
            <xm:f>$T$23</xm:f>
            <x14:dxf>
              <fill>
                <patternFill>
                  <bgColor theme="0" tint="-0.14996795556505021"/>
                </patternFill>
              </fill>
            </x14:dxf>
          </x14:cfRule>
          <xm:sqref>T23:X23</xm:sqref>
        </x14:conditionalFormatting>
        <x14:conditionalFormatting xmlns:xm="http://schemas.microsoft.com/office/excel/2006/main">
          <x14:cfRule type="containsText" priority="101" operator="containsText" id="{11C68035-6E71-476D-9CEF-DC65834E5886}">
            <xm:f>NOT(ISERROR(SEARCH($G$24,G24)))</xm:f>
            <xm:f>$G$24</xm:f>
            <x14:dxf>
              <fill>
                <patternFill>
                  <bgColor theme="0" tint="-0.14996795556505021"/>
                </patternFill>
              </fill>
            </x14:dxf>
          </x14:cfRule>
          <xm:sqref>G24:K24</xm:sqref>
        </x14:conditionalFormatting>
        <x14:conditionalFormatting xmlns:xm="http://schemas.microsoft.com/office/excel/2006/main">
          <x14:cfRule type="containsText" priority="100" operator="containsText" id="{4EAA0556-44B5-480B-BBF1-BB2BC99F5265}">
            <xm:f>NOT(ISERROR(SEARCH($T$24,T24)))</xm:f>
            <xm:f>$T$24</xm:f>
            <x14:dxf>
              <fill>
                <patternFill>
                  <bgColor theme="0" tint="-0.14996795556505021"/>
                </patternFill>
              </fill>
            </x14:dxf>
          </x14:cfRule>
          <xm:sqref>T24:X24</xm:sqref>
        </x14:conditionalFormatting>
        <x14:conditionalFormatting xmlns:xm="http://schemas.microsoft.com/office/excel/2006/main">
          <x14:cfRule type="containsText" priority="99" operator="containsText" id="{F4A17876-65A8-4597-BA83-A747E5BBD821}">
            <xm:f>NOT(ISERROR(SEARCH($AD$24,AD24)))</xm:f>
            <xm:f>$AD$24</xm:f>
            <x14:dxf>
              <fill>
                <patternFill>
                  <bgColor theme="0" tint="-0.14996795556505021"/>
                </patternFill>
              </fill>
            </x14:dxf>
          </x14:cfRule>
          <xm:sqref>AD24:AH24</xm:sqref>
        </x14:conditionalFormatting>
        <x14:conditionalFormatting xmlns:xm="http://schemas.microsoft.com/office/excel/2006/main">
          <x14:cfRule type="containsText" priority="98" operator="containsText" id="{E71C3C8A-B85B-4953-80DE-00CA26B71987}">
            <xm:f>NOT(ISERROR(SEARCH($A$28,A28)))</xm:f>
            <xm:f>$A$28</xm:f>
            <x14:dxf>
              <fill>
                <patternFill>
                  <bgColor theme="0" tint="-0.14996795556505021"/>
                </patternFill>
              </fill>
            </x14:dxf>
          </x14:cfRule>
          <xm:sqref>A28:I28</xm:sqref>
        </x14:conditionalFormatting>
        <x14:conditionalFormatting xmlns:xm="http://schemas.microsoft.com/office/excel/2006/main">
          <x14:cfRule type="containsText" priority="97" operator="containsText" id="{7AF96028-B887-4520-94AF-1714E6DFC7F2}">
            <xm:f>NOT(ISERROR(SEARCH($A$29,A29)))</xm:f>
            <xm:f>$A$29</xm:f>
            <x14:dxf>
              <fill>
                <patternFill>
                  <bgColor theme="0" tint="-0.14996795556505021"/>
                </patternFill>
              </fill>
            </x14:dxf>
          </x14:cfRule>
          <xm:sqref>A29:I29</xm:sqref>
        </x14:conditionalFormatting>
        <x14:conditionalFormatting xmlns:xm="http://schemas.microsoft.com/office/excel/2006/main">
          <x14:cfRule type="containsText" priority="96" operator="containsText" id="{5F7B02A4-3D99-4A0B-A47F-93D25DC248D6}">
            <xm:f>NOT(ISERROR(SEARCH($A$30,A30)))</xm:f>
            <xm:f>$A$30</xm:f>
            <x14:dxf>
              <fill>
                <patternFill>
                  <bgColor theme="0" tint="-0.14996795556505021"/>
                </patternFill>
              </fill>
            </x14:dxf>
          </x14:cfRule>
          <xm:sqref>A30:I30</xm:sqref>
        </x14:conditionalFormatting>
        <x14:conditionalFormatting xmlns:xm="http://schemas.microsoft.com/office/excel/2006/main">
          <x14:cfRule type="containsText" priority="95" operator="containsText" id="{99C02A25-AEB5-4909-B996-F3075F727C77}">
            <xm:f>NOT(ISERROR(SEARCH($A$31,A31)))</xm:f>
            <xm:f>$A$31</xm:f>
            <x14:dxf>
              <fill>
                <patternFill>
                  <bgColor theme="0" tint="-0.14996795556505021"/>
                </patternFill>
              </fill>
            </x14:dxf>
          </x14:cfRule>
          <xm:sqref>A31:I31</xm:sqref>
        </x14:conditionalFormatting>
        <x14:conditionalFormatting xmlns:xm="http://schemas.microsoft.com/office/excel/2006/main">
          <x14:cfRule type="containsText" priority="94" operator="containsText" id="{BE227AF2-2BA3-46A3-BFC9-B282CA9A368F}">
            <xm:f>NOT(ISERROR(SEARCH($A$32,A32)))</xm:f>
            <xm:f>$A$32</xm:f>
            <x14:dxf>
              <fill>
                <patternFill>
                  <bgColor theme="0" tint="-0.14996795556505021"/>
                </patternFill>
              </fill>
            </x14:dxf>
          </x14:cfRule>
          <xm:sqref>A32:I32</xm:sqref>
        </x14:conditionalFormatting>
        <x14:conditionalFormatting xmlns:xm="http://schemas.microsoft.com/office/excel/2006/main">
          <x14:cfRule type="containsText" priority="93" operator="containsText" id="{FB5DE509-41C9-4790-99AE-0EE0F9128792}">
            <xm:f>NOT(ISERROR(SEARCH($O$28,O28)))</xm:f>
            <xm:f>$O$28</xm:f>
            <x14:dxf>
              <fill>
                <patternFill>
                  <bgColor theme="0" tint="-0.14996795556505021"/>
                </patternFill>
              </fill>
            </x14:dxf>
          </x14:cfRule>
          <xm:sqref>O28:R28</xm:sqref>
        </x14:conditionalFormatting>
        <x14:conditionalFormatting xmlns:xm="http://schemas.microsoft.com/office/excel/2006/main">
          <x14:cfRule type="containsText" priority="92" operator="containsText" id="{2BA385B0-8356-486B-AF57-FC4D6B8CE110}">
            <xm:f>NOT(ISERROR(SEARCH($O$29,O29)))</xm:f>
            <xm:f>$O$29</xm:f>
            <x14:dxf>
              <fill>
                <patternFill>
                  <bgColor theme="0" tint="-0.14996795556505021"/>
                </patternFill>
              </fill>
            </x14:dxf>
          </x14:cfRule>
          <xm:sqref>O29:R29</xm:sqref>
        </x14:conditionalFormatting>
        <x14:conditionalFormatting xmlns:xm="http://schemas.microsoft.com/office/excel/2006/main">
          <x14:cfRule type="containsText" priority="91" operator="containsText" id="{AE0C5DAF-D9A1-4A28-942D-846976E2279E}">
            <xm:f>NOT(ISERROR(SEARCH($O$30,O30)))</xm:f>
            <xm:f>$O$30</xm:f>
            <x14:dxf>
              <fill>
                <patternFill>
                  <bgColor theme="0" tint="-0.14996795556505021"/>
                </patternFill>
              </fill>
            </x14:dxf>
          </x14:cfRule>
          <xm:sqref>O30:R30</xm:sqref>
        </x14:conditionalFormatting>
        <x14:conditionalFormatting xmlns:xm="http://schemas.microsoft.com/office/excel/2006/main">
          <x14:cfRule type="containsText" priority="90" operator="containsText" id="{25870030-9F41-4307-897E-2C234666392A}">
            <xm:f>NOT(ISERROR(SEARCH($O$31,O31)))</xm:f>
            <xm:f>$O$31</xm:f>
            <x14:dxf>
              <fill>
                <patternFill>
                  <bgColor theme="0" tint="-0.14996795556505021"/>
                </patternFill>
              </fill>
            </x14:dxf>
          </x14:cfRule>
          <xm:sqref>O31:R31</xm:sqref>
        </x14:conditionalFormatting>
        <x14:conditionalFormatting xmlns:xm="http://schemas.microsoft.com/office/excel/2006/main">
          <x14:cfRule type="containsText" priority="89" operator="containsText" id="{FC9CBE67-E827-4560-A9CC-21EB8EB716DD}">
            <xm:f>NOT(ISERROR(SEARCH($O$32,O32)))</xm:f>
            <xm:f>$O$32</xm:f>
            <x14:dxf>
              <fill>
                <patternFill>
                  <bgColor theme="0" tint="-0.14996795556505021"/>
                </patternFill>
              </fill>
            </x14:dxf>
          </x14:cfRule>
          <xm:sqref>O32:R32</xm:sqref>
        </x14:conditionalFormatting>
        <x14:conditionalFormatting xmlns:xm="http://schemas.microsoft.com/office/excel/2006/main">
          <x14:cfRule type="containsText" priority="88" operator="containsText" id="{B86C01F7-651B-4847-8087-F03CC47CF89F}">
            <xm:f>NOT(ISERROR(SEARCH($S$28,S28)))</xm:f>
            <xm:f>$S$28</xm:f>
            <x14:dxf>
              <fill>
                <patternFill>
                  <bgColor theme="0" tint="-0.14996795556505021"/>
                </patternFill>
              </fill>
            </x14:dxf>
          </x14:cfRule>
          <xm:sqref>S28:T28</xm:sqref>
        </x14:conditionalFormatting>
        <x14:conditionalFormatting xmlns:xm="http://schemas.microsoft.com/office/excel/2006/main">
          <x14:cfRule type="containsText" priority="87" operator="containsText" id="{CCD1AA85-44AC-4459-AB49-C02E4A5D988E}">
            <xm:f>NOT(ISERROR(SEARCH($S$29,S29)))</xm:f>
            <xm:f>$S$29</xm:f>
            <x14:dxf>
              <fill>
                <patternFill>
                  <bgColor theme="0" tint="-0.14996795556505021"/>
                </patternFill>
              </fill>
            </x14:dxf>
          </x14:cfRule>
          <xm:sqref>S29:T29</xm:sqref>
        </x14:conditionalFormatting>
        <x14:conditionalFormatting xmlns:xm="http://schemas.microsoft.com/office/excel/2006/main">
          <x14:cfRule type="containsText" priority="86" operator="containsText" id="{48AF9777-6BAA-43EB-AE99-56DF0465264B}">
            <xm:f>NOT(ISERROR(SEARCH($S$30,S30)))</xm:f>
            <xm:f>$S$30</xm:f>
            <x14:dxf>
              <fill>
                <patternFill>
                  <bgColor theme="0" tint="-0.14996795556505021"/>
                </patternFill>
              </fill>
            </x14:dxf>
          </x14:cfRule>
          <xm:sqref>S30:T30</xm:sqref>
        </x14:conditionalFormatting>
        <x14:conditionalFormatting xmlns:xm="http://schemas.microsoft.com/office/excel/2006/main">
          <x14:cfRule type="containsText" priority="85" operator="containsText" id="{4954E911-F261-44CD-B542-79D5A2E443C8}">
            <xm:f>NOT(ISERROR(SEARCH($S$31,S31)))</xm:f>
            <xm:f>$S$31</xm:f>
            <x14:dxf>
              <fill>
                <patternFill>
                  <bgColor theme="0" tint="-0.14996795556505021"/>
                </patternFill>
              </fill>
            </x14:dxf>
          </x14:cfRule>
          <xm:sqref>S31:T31</xm:sqref>
        </x14:conditionalFormatting>
        <x14:conditionalFormatting xmlns:xm="http://schemas.microsoft.com/office/excel/2006/main">
          <x14:cfRule type="containsText" priority="84" operator="containsText" id="{EAE74C92-5199-4452-8B31-F10500CC15A8}">
            <xm:f>NOT(ISERROR(SEARCH($S$32,S32)))</xm:f>
            <xm:f>$S$32</xm:f>
            <x14:dxf>
              <fill>
                <patternFill>
                  <bgColor theme="0" tint="-0.14996795556505021"/>
                </patternFill>
              </fill>
            </x14:dxf>
          </x14:cfRule>
          <xm:sqref>S32:T32</xm:sqref>
        </x14:conditionalFormatting>
        <x14:conditionalFormatting xmlns:xm="http://schemas.microsoft.com/office/excel/2006/main">
          <x14:cfRule type="containsText" priority="83" operator="containsText" id="{C162D890-B9B6-4907-AE92-965D8936FC16}">
            <xm:f>NOT(ISERROR(SEARCH($U$28,U28)))</xm:f>
            <xm:f>$U$28</xm:f>
            <x14:dxf>
              <fill>
                <patternFill>
                  <bgColor theme="0" tint="-0.14996795556505021"/>
                </patternFill>
              </fill>
            </x14:dxf>
          </x14:cfRule>
          <xm:sqref>U28:Z28</xm:sqref>
        </x14:conditionalFormatting>
        <x14:conditionalFormatting xmlns:xm="http://schemas.microsoft.com/office/excel/2006/main">
          <x14:cfRule type="containsText" priority="82" operator="containsText" id="{F2B0D1F3-EFF8-4A01-B1F7-EF6B8AF57C8A}">
            <xm:f>NOT(ISERROR(SEARCH($U$29,U29)))</xm:f>
            <xm:f>$U$29</xm:f>
            <x14:dxf>
              <fill>
                <patternFill>
                  <bgColor theme="0" tint="-0.14996795556505021"/>
                </patternFill>
              </fill>
            </x14:dxf>
          </x14:cfRule>
          <xm:sqref>U29:Z29</xm:sqref>
        </x14:conditionalFormatting>
        <x14:conditionalFormatting xmlns:xm="http://schemas.microsoft.com/office/excel/2006/main">
          <x14:cfRule type="containsText" priority="81" operator="containsText" id="{51271D72-EC67-4CCC-B276-596201F641F9}">
            <xm:f>NOT(ISERROR(SEARCH($U$30,U30)))</xm:f>
            <xm:f>$U$30</xm:f>
            <x14:dxf>
              <fill>
                <patternFill>
                  <bgColor theme="0" tint="-0.14996795556505021"/>
                </patternFill>
              </fill>
            </x14:dxf>
          </x14:cfRule>
          <xm:sqref>U30:Z30</xm:sqref>
        </x14:conditionalFormatting>
        <x14:conditionalFormatting xmlns:xm="http://schemas.microsoft.com/office/excel/2006/main">
          <x14:cfRule type="containsText" priority="80" operator="containsText" id="{F6164C3C-194C-496E-8DD6-93C5E8024422}">
            <xm:f>NOT(ISERROR(SEARCH($U$31,U31)))</xm:f>
            <xm:f>$U$31</xm:f>
            <x14:dxf>
              <fill>
                <patternFill>
                  <bgColor theme="0" tint="-0.14996795556505021"/>
                </patternFill>
              </fill>
            </x14:dxf>
          </x14:cfRule>
          <xm:sqref>U31:Z31</xm:sqref>
        </x14:conditionalFormatting>
        <x14:conditionalFormatting xmlns:xm="http://schemas.microsoft.com/office/excel/2006/main">
          <x14:cfRule type="containsText" priority="79" operator="containsText" id="{F90BFE75-333A-4222-A8CE-9C6E0163287C}">
            <xm:f>NOT(ISERROR(SEARCH($U$32,U32)))</xm:f>
            <xm:f>$U$32</xm:f>
            <x14:dxf>
              <fill>
                <patternFill>
                  <bgColor theme="0" tint="-0.14996795556505021"/>
                </patternFill>
              </fill>
            </x14:dxf>
          </x14:cfRule>
          <xm:sqref>U32:Z32</xm:sqref>
        </x14:conditionalFormatting>
        <x14:conditionalFormatting xmlns:xm="http://schemas.microsoft.com/office/excel/2006/main">
          <x14:cfRule type="containsText" priority="75" operator="containsText" id="{042C3B2D-B7BD-4980-913F-B1F10A9504AE}">
            <xm:f>NOT(ISERROR(SEARCH($A$38,A38)))</xm:f>
            <xm:f>$A$38</xm:f>
            <x14:dxf>
              <fill>
                <patternFill>
                  <bgColor theme="0" tint="-0.14996795556505021"/>
                </patternFill>
              </fill>
            </x14:dxf>
          </x14:cfRule>
          <xm:sqref>A38:N38</xm:sqref>
        </x14:conditionalFormatting>
        <x14:conditionalFormatting xmlns:xm="http://schemas.microsoft.com/office/excel/2006/main">
          <x14:cfRule type="containsText" priority="74" operator="containsText" id="{9B8A9CC5-238C-4CA2-8796-EA60DA44B917}">
            <xm:f>NOT(ISERROR(SEARCH($A$39,A39)))</xm:f>
            <xm:f>$A$39</xm:f>
            <x14:dxf>
              <fill>
                <patternFill>
                  <bgColor theme="0" tint="-0.14996795556505021"/>
                </patternFill>
              </fill>
            </x14:dxf>
          </x14:cfRule>
          <xm:sqref>A39:N39</xm:sqref>
        </x14:conditionalFormatting>
        <x14:conditionalFormatting xmlns:xm="http://schemas.microsoft.com/office/excel/2006/main">
          <x14:cfRule type="containsText" priority="73" operator="containsText" id="{52AFD49B-8FD1-4537-BFCD-2E56E65FD49C}">
            <xm:f>NOT(ISERROR(SEARCH($A$40,A40)))</xm:f>
            <xm:f>$A$40</xm:f>
            <x14:dxf>
              <fill>
                <patternFill>
                  <bgColor theme="0" tint="-0.14996795556505021"/>
                </patternFill>
              </fill>
            </x14:dxf>
          </x14:cfRule>
          <xm:sqref>A40:N40</xm:sqref>
        </x14:conditionalFormatting>
        <x14:conditionalFormatting xmlns:xm="http://schemas.microsoft.com/office/excel/2006/main">
          <x14:cfRule type="containsText" priority="72" operator="containsText" id="{B7245E77-CF2E-44A4-B45D-EBDC5C3C0000}">
            <xm:f>NOT(ISERROR(SEARCH($S$36,S36)))</xm:f>
            <xm:f>$S$36</xm:f>
            <x14:dxf>
              <fill>
                <patternFill>
                  <bgColor theme="0" tint="-0.14996795556505021"/>
                </patternFill>
              </fill>
            </x14:dxf>
          </x14:cfRule>
          <xm:sqref>S36:T36</xm:sqref>
        </x14:conditionalFormatting>
        <x14:conditionalFormatting xmlns:xm="http://schemas.microsoft.com/office/excel/2006/main">
          <x14:cfRule type="containsText" priority="71" operator="containsText" id="{DDAC30E9-AA04-491A-AE22-B4323B65CE45}">
            <xm:f>NOT(ISERROR(SEARCH($S$37,S37)))</xm:f>
            <xm:f>$S$37</xm:f>
            <x14:dxf>
              <fill>
                <patternFill>
                  <bgColor theme="0" tint="-0.14996795556505021"/>
                </patternFill>
              </fill>
            </x14:dxf>
          </x14:cfRule>
          <xm:sqref>S37:T37</xm:sqref>
        </x14:conditionalFormatting>
        <x14:conditionalFormatting xmlns:xm="http://schemas.microsoft.com/office/excel/2006/main">
          <x14:cfRule type="containsText" priority="70" operator="containsText" id="{A8090D13-B8AC-4A21-BEFD-894855667A04}">
            <xm:f>NOT(ISERROR(SEARCH($S$38,S38)))</xm:f>
            <xm:f>$S$38</xm:f>
            <x14:dxf>
              <fill>
                <patternFill>
                  <bgColor theme="0" tint="-0.14996795556505021"/>
                </patternFill>
              </fill>
            </x14:dxf>
          </x14:cfRule>
          <xm:sqref>S38:T38</xm:sqref>
        </x14:conditionalFormatting>
        <x14:conditionalFormatting xmlns:xm="http://schemas.microsoft.com/office/excel/2006/main">
          <x14:cfRule type="containsText" priority="69" operator="containsText" id="{17A3B753-859F-4651-B577-C5494A3F83CA}">
            <xm:f>NOT(ISERROR(SEARCH($S$39,S39)))</xm:f>
            <xm:f>$S$39</xm:f>
            <x14:dxf>
              <fill>
                <patternFill>
                  <bgColor theme="0" tint="-0.14996795556505021"/>
                </patternFill>
              </fill>
            </x14:dxf>
          </x14:cfRule>
          <xm:sqref>S39:T39</xm:sqref>
        </x14:conditionalFormatting>
        <x14:conditionalFormatting xmlns:xm="http://schemas.microsoft.com/office/excel/2006/main">
          <x14:cfRule type="containsText" priority="68" operator="containsText" id="{DFA78E82-313F-4667-B576-376FAC9217B6}">
            <xm:f>NOT(ISERROR(SEARCH($S$40,S40)))</xm:f>
            <xm:f>$S$40</xm:f>
            <x14:dxf>
              <fill>
                <patternFill>
                  <bgColor theme="0" tint="-0.14996795556505021"/>
                </patternFill>
              </fill>
            </x14:dxf>
          </x14:cfRule>
          <xm:sqref>S40:T40</xm:sqref>
        </x14:conditionalFormatting>
        <x14:conditionalFormatting xmlns:xm="http://schemas.microsoft.com/office/excel/2006/main">
          <x14:cfRule type="containsText" priority="67" operator="containsText" id="{E6C8B8B9-08A6-4BBC-A51A-116A786D8318}">
            <xm:f>NOT(ISERROR(SEARCH($U$36,U36)))</xm:f>
            <xm:f>$U$36</xm:f>
            <x14:dxf>
              <fill>
                <patternFill>
                  <bgColor theme="0" tint="-0.14996795556505021"/>
                </patternFill>
              </fill>
            </x14:dxf>
          </x14:cfRule>
          <xm:sqref>U36:AD36</xm:sqref>
        </x14:conditionalFormatting>
        <x14:conditionalFormatting xmlns:xm="http://schemas.microsoft.com/office/excel/2006/main">
          <x14:cfRule type="containsText" priority="66" operator="containsText" id="{74F2404D-AF00-4C7D-9993-69CE2001021E}">
            <xm:f>NOT(ISERROR(SEARCH($U$37,U37)))</xm:f>
            <xm:f>$U$37</xm:f>
            <x14:dxf>
              <fill>
                <patternFill>
                  <bgColor theme="0" tint="-0.14996795556505021"/>
                </patternFill>
              </fill>
            </x14:dxf>
          </x14:cfRule>
          <xm:sqref>U37:AD37</xm:sqref>
        </x14:conditionalFormatting>
        <x14:conditionalFormatting xmlns:xm="http://schemas.microsoft.com/office/excel/2006/main">
          <x14:cfRule type="containsText" priority="65" operator="containsText" id="{B32804F8-35E2-454B-94A8-6E911163386D}">
            <xm:f>NOT(ISERROR(SEARCH($U$38,U38)))</xm:f>
            <xm:f>$U$38</xm:f>
            <x14:dxf>
              <fill>
                <patternFill>
                  <bgColor theme="0" tint="-0.14996795556505021"/>
                </patternFill>
              </fill>
            </x14:dxf>
          </x14:cfRule>
          <xm:sqref>U38:AD38</xm:sqref>
        </x14:conditionalFormatting>
        <x14:conditionalFormatting xmlns:xm="http://schemas.microsoft.com/office/excel/2006/main">
          <x14:cfRule type="containsText" priority="64" operator="containsText" id="{F5400803-8304-492F-A836-A20912077909}">
            <xm:f>NOT(ISERROR(SEARCH($U$39,U39)))</xm:f>
            <xm:f>$U$39</xm:f>
            <x14:dxf>
              <fill>
                <patternFill>
                  <bgColor theme="0" tint="-0.14996795556505021"/>
                </patternFill>
              </fill>
            </x14:dxf>
          </x14:cfRule>
          <xm:sqref>U39:AD39</xm:sqref>
        </x14:conditionalFormatting>
        <x14:conditionalFormatting xmlns:xm="http://schemas.microsoft.com/office/excel/2006/main">
          <x14:cfRule type="containsText" priority="63" operator="containsText" id="{778A739C-3DBB-45C4-8F05-DFFE4F08BDE3}">
            <xm:f>NOT(ISERROR(SEARCH($U$40,U40)))</xm:f>
            <xm:f>$U$40</xm:f>
            <x14:dxf>
              <fill>
                <patternFill>
                  <bgColor theme="0" tint="-0.14996795556505021"/>
                </patternFill>
              </fill>
            </x14:dxf>
          </x14:cfRule>
          <xm:sqref>U40:AD40</xm:sqref>
        </x14:conditionalFormatting>
        <x14:conditionalFormatting xmlns:xm="http://schemas.microsoft.com/office/excel/2006/main">
          <x14:cfRule type="containsText" priority="47" operator="containsText" id="{35526720-6C88-41D3-A96A-13E73AFCA0B8}">
            <xm:f>NOT(ISERROR(SEARCH($Y$18,Y18)))</xm:f>
            <xm:f>$Y$18</xm:f>
            <x14:dxf>
              <fill>
                <patternFill>
                  <bgColor theme="0" tint="-0.14996795556505021"/>
                </patternFill>
              </fill>
            </x14:dxf>
          </x14:cfRule>
          <xm:sqref>Y18:AH18</xm:sqref>
        </x14:conditionalFormatting>
        <x14:conditionalFormatting xmlns:xm="http://schemas.microsoft.com/office/excel/2006/main">
          <x14:cfRule type="containsText" priority="46" operator="containsText" id="{3C14B6DE-F229-4BDF-ADC2-132F22E793BD}">
            <xm:f>NOT(ISERROR(SEARCH($G$19,G19)))</xm:f>
            <xm:f>$G$19</xm:f>
            <x14:dxf>
              <fill>
                <patternFill>
                  <bgColor theme="0" tint="-0.14996795556505021"/>
                </patternFill>
              </fill>
            </x14:dxf>
          </x14:cfRule>
          <xm:sqref>G19:P19</xm:sqref>
        </x14:conditionalFormatting>
        <x14:conditionalFormatting xmlns:xm="http://schemas.microsoft.com/office/excel/2006/main">
          <x14:cfRule type="containsText" priority="44" operator="containsText" id="{49495E6A-DB5D-4DA5-BD0C-08BE2725153B}">
            <xm:f>NOT(ISERROR(SEARCH($A$36,A36)))</xm:f>
            <xm:f>$A$36</xm:f>
            <x14:dxf>
              <fill>
                <patternFill>
                  <bgColor theme="0" tint="-0.14996795556505021"/>
                </patternFill>
              </fill>
            </x14:dxf>
          </x14:cfRule>
          <xm:sqref>A36:N36</xm:sqref>
        </x14:conditionalFormatting>
        <x14:conditionalFormatting xmlns:xm="http://schemas.microsoft.com/office/excel/2006/main">
          <x14:cfRule type="containsText" priority="43" operator="containsText" id="{4C27C74F-322B-4356-9645-09930DCCB847}">
            <xm:f>NOT(ISERROR(SEARCH($A$37,A37)))</xm:f>
            <xm:f>$A$37</xm:f>
            <x14:dxf>
              <fill>
                <patternFill>
                  <bgColor theme="0" tint="-0.14996795556505021"/>
                </patternFill>
              </fill>
            </x14:dxf>
          </x14:cfRule>
          <xm:sqref>A37:N37</xm:sqref>
        </x14:conditionalFormatting>
        <x14:conditionalFormatting xmlns:xm="http://schemas.microsoft.com/office/excel/2006/main">
          <x14:cfRule type="containsText" priority="42" operator="containsText" id="{47F53128-80A9-46A6-B908-7ABF5C1E4AA9}">
            <xm:f>NOT(ISERROR(SEARCH($G$44,G44)))</xm:f>
            <xm:f>$G$44</xm:f>
            <x14:dxf>
              <fill>
                <patternFill>
                  <bgColor theme="0" tint="-0.14996795556505021"/>
                </patternFill>
              </fill>
            </x14:dxf>
          </x14:cfRule>
          <xm:sqref>G44:AH46</xm:sqref>
        </x14:conditionalFormatting>
        <x14:conditionalFormatting xmlns:xm="http://schemas.microsoft.com/office/excel/2006/main">
          <x14:cfRule type="containsText" priority="23" operator="containsText" id="{8A5ABD5E-36AD-42E1-877E-C891D45D1BAE}">
            <xm:f>NOT(ISERROR(SEARCH($G$14,G14)))</xm:f>
            <xm:f>$G$14</xm:f>
            <x14:dxf>
              <fill>
                <patternFill>
                  <bgColor theme="0" tint="-0.14996795556505021"/>
                </patternFill>
              </fill>
            </x14:dxf>
          </x14:cfRule>
          <x14:cfRule type="containsText" priority="24" operator="containsText" id="{8D0ADF91-37DF-4A92-960D-0711528A62FF}">
            <xm:f>NOT(ISERROR(SEARCH($G$12,G14)))</xm:f>
            <xm:f>$G$12</xm:f>
            <x14:dxf>
              <fill>
                <patternFill>
                  <bgColor theme="0" tint="-0.14996795556505021"/>
                </patternFill>
              </fill>
            </x14:dxf>
          </x14:cfRule>
          <xm:sqref>G14:P14</xm:sqref>
        </x14:conditionalFormatting>
        <x14:conditionalFormatting xmlns:xm="http://schemas.microsoft.com/office/excel/2006/main">
          <x14:cfRule type="containsText" priority="17" operator="containsText" id="{E01E7897-4956-401E-ADEB-E1E1D05128B0}">
            <xm:f>NOT(ISERROR(SEARCH($Y$14,Y13)))</xm:f>
            <xm:f>$Y$14</xm:f>
            <x14:dxf>
              <fill>
                <patternFill>
                  <bgColor theme="0" tint="-0.14996795556505021"/>
                </patternFill>
              </fill>
            </x14:dxf>
          </x14:cfRule>
          <x14:cfRule type="containsText" priority="20" operator="containsText" id="{DF2D66D3-B8A0-46DA-9748-81425D764FE8}">
            <xm:f>NOT(ISERROR(SEARCH($G$12,Y13)))</xm:f>
            <xm:f>$G$12</xm:f>
            <x14:dxf>
              <fill>
                <patternFill>
                  <bgColor theme="0" tint="-0.14996795556505021"/>
                </patternFill>
              </fill>
            </x14:dxf>
          </x14:cfRule>
          <xm:sqref>Y13:AH13</xm:sqref>
        </x14:conditionalFormatting>
        <x14:conditionalFormatting xmlns:xm="http://schemas.microsoft.com/office/excel/2006/main">
          <x14:cfRule type="containsText" priority="15" operator="containsText" id="{D1B24DB7-1A6E-43A1-B6FE-D06CCA0067C8}">
            <xm:f>NOT(ISERROR(SEARCH($G$14,G12)))</xm:f>
            <xm:f>$G$14</xm:f>
            <x14:dxf>
              <fill>
                <patternFill>
                  <bgColor theme="0" tint="-0.14996795556505021"/>
                </patternFill>
              </fill>
            </x14:dxf>
          </x14:cfRule>
          <x14:cfRule type="containsText" priority="16" operator="containsText" id="{62B1B3BF-27DC-4D19-B373-72B9A1C03266}">
            <xm:f>NOT(ISERROR(SEARCH($G$12,G12)))</xm:f>
            <xm:f>$G$12</xm:f>
            <x14:dxf>
              <fill>
                <patternFill>
                  <bgColor theme="0" tint="-0.14996795556505021"/>
                </patternFill>
              </fill>
            </x14:dxf>
          </x14:cfRule>
          <xm:sqref>G12:P12</xm:sqref>
        </x14:conditionalFormatting>
        <x14:conditionalFormatting xmlns:xm="http://schemas.microsoft.com/office/excel/2006/main">
          <x14:cfRule type="containsText" priority="13" operator="containsText" id="{362FF77D-FD78-439E-AB8F-BCCACCE6436A}">
            <xm:f>NOT(ISERROR(SEARCH($Y$14,Y11)))</xm:f>
            <xm:f>$Y$14</xm:f>
            <x14:dxf>
              <fill>
                <patternFill>
                  <bgColor theme="0" tint="-0.14996795556505021"/>
                </patternFill>
              </fill>
            </x14:dxf>
          </x14:cfRule>
          <x14:cfRule type="containsText" priority="14" operator="containsText" id="{368FF5C5-F08A-4F25-A9AA-6A40DF96305C}">
            <xm:f>NOT(ISERROR(SEARCH($G$12,Y11)))</xm:f>
            <xm:f>$G$12</xm:f>
            <x14:dxf>
              <fill>
                <patternFill>
                  <bgColor theme="0" tint="-0.14996795556505021"/>
                </patternFill>
              </fill>
            </x14:dxf>
          </x14:cfRule>
          <xm:sqref>Y11:AH12</xm:sqref>
        </x14:conditionalFormatting>
        <x14:conditionalFormatting xmlns:xm="http://schemas.microsoft.com/office/excel/2006/main">
          <x14:cfRule type="containsText" priority="11" operator="containsText" id="{BE7DEA23-80BD-4F6C-BFF2-357F2B66423F}">
            <xm:f>NOT(ISERROR(SEARCH($Y$14,G11)))</xm:f>
            <xm:f>$Y$14</xm:f>
            <x14:dxf>
              <fill>
                <patternFill>
                  <bgColor theme="0" tint="-0.14996795556505021"/>
                </patternFill>
              </fill>
            </x14:dxf>
          </x14:cfRule>
          <x14:cfRule type="containsText" priority="12" operator="containsText" id="{068789BD-39DB-4E7B-972B-6F9E9CC6916F}">
            <xm:f>NOT(ISERROR(SEARCH($G$12,G11)))</xm:f>
            <xm:f>$G$12</xm:f>
            <x14:dxf>
              <fill>
                <patternFill>
                  <bgColor theme="0" tint="-0.14996795556505021"/>
                </patternFill>
              </fill>
            </x14:dxf>
          </x14:cfRule>
          <xm:sqref>G11:P11</xm:sqref>
        </x14:conditionalFormatting>
        <x14:conditionalFormatting xmlns:xm="http://schemas.microsoft.com/office/excel/2006/main">
          <x14:cfRule type="containsText" priority="9" operator="containsText" id="{AD456354-1CB6-4BF6-B6CC-A7551B9A6046}">
            <xm:f>NOT(ISERROR(SEARCH($Y$14,G13)))</xm:f>
            <xm:f>$Y$14</xm:f>
            <x14:dxf>
              <fill>
                <patternFill>
                  <bgColor theme="0" tint="-0.14996795556505021"/>
                </patternFill>
              </fill>
            </x14:dxf>
          </x14:cfRule>
          <x14:cfRule type="containsText" priority="10" operator="containsText" id="{5DDF25BA-45C7-4687-9DCA-41AA6D6FFC66}">
            <xm:f>NOT(ISERROR(SEARCH($G$12,G13)))</xm:f>
            <xm:f>$G$12</xm:f>
            <x14:dxf>
              <fill>
                <patternFill>
                  <bgColor theme="0" tint="-0.14996795556505021"/>
                </patternFill>
              </fill>
            </x14:dxf>
          </x14:cfRule>
          <xm:sqref>G13:P13</xm:sqref>
        </x14:conditionalFormatting>
        <x14:conditionalFormatting xmlns:xm="http://schemas.microsoft.com/office/excel/2006/main">
          <x14:cfRule type="containsText" priority="7" operator="containsText" id="{6895B101-53BB-480B-B49D-BA78163181B3}">
            <xm:f>NOT(ISERROR(SEARCH($G$19,G18)))</xm:f>
            <xm:f>$G$19</xm:f>
            <x14:dxf>
              <fill>
                <patternFill>
                  <bgColor theme="0" tint="-0.14996795556505021"/>
                </patternFill>
              </fill>
            </x14:dxf>
          </x14:cfRule>
          <xm:sqref>G18:P18</xm:sqref>
        </x14:conditionalFormatting>
        <x14:conditionalFormatting xmlns:xm="http://schemas.microsoft.com/office/excel/2006/main">
          <x14:cfRule type="containsText" priority="6" operator="containsText" id="{64C3622F-FC3B-4B76-9951-9626F2FB1122}">
            <xm:f>NOT(ISERROR(SEARCH($G$19,G17)))</xm:f>
            <xm:f>$G$19</xm:f>
            <x14:dxf>
              <fill>
                <patternFill>
                  <bgColor theme="0" tint="-0.14996795556505021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ontainsText" priority="2" operator="containsText" id="{25DF12AD-DB58-41F5-BA87-A83B814E797A}">
            <xm:f>NOT(ISERROR(SEARCH($G$19,G22)))</xm:f>
            <xm:f>$G$19</xm:f>
            <x14:dxf>
              <fill>
                <patternFill>
                  <bgColor theme="0" tint="-0.1499679555650502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1" operator="containsText" id="{ECD7204C-0C60-4FE4-9001-56E908DDA97F}">
            <xm:f>NOT(ISERROR(SEARCH($G$19,G23)))</xm:f>
            <xm:f>$G$19</xm:f>
            <x14:dxf>
              <fill>
                <patternFill>
                  <bgColor theme="0" tint="-0.14996795556505021"/>
                </patternFill>
              </fill>
            </x14:dxf>
          </x14:cfRule>
          <xm:sqref>G23:K23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Tabelle2!$G$1:$G$178</xm:f>
          </x14:formula1>
          <xm:sqref>G24:K24</xm:sqref>
        </x14:dataValidation>
        <x14:dataValidation type="list" allowBlank="1" showInputMessage="1" showErrorMessage="1">
          <x14:formula1>
            <xm:f>Tabelle2!$A$4:$A$20</xm:f>
          </x14:formula1>
          <xm:sqref>A28:I32</xm:sqref>
        </x14:dataValidation>
        <x14:dataValidation type="list" allowBlank="1" showInputMessage="1" showErrorMessage="1">
          <x14:formula1>
            <xm:f>IF(A28="Sitzungszimmer klein",Tabelle2!$E$32:$E$33,IF(A28="Schulzimmer",Tabelle2!$D$32:$D$41,IF(A28="Informatikraum",Tabelle2!$B$32:$B$34,IF(A28="Sporthalle",Tabelle2!$B$32:$B$34,Tabelle2!$A$32))))</xm:f>
          </x14:formula1>
          <xm:sqref>S28:T32</xm:sqref>
        </x14:dataValidation>
        <x14:dataValidation type="list" allowBlank="1" showInputMessage="1" showErrorMessage="1">
          <x14:formula1>
            <xm:f>IF(COUNTIF($A$28:$AI$32,"Aula"),Tabelle2!$A$56:$A$63,IF(COUNTIF($A$28:$AI$32,"Aula+Mensa"),Tabelle2!$A$56:$A$63,IF(COUNTIF($A$28:$AI$32,"Hörsaal"),Tabelle2!$A$56:$A$63,Tabelle2!$B$56:$B$60)))</xm:f>
          </x14:formula1>
          <xm:sqref>A38:N40</xm:sqref>
        </x14:dataValidation>
        <x14:dataValidation type="list" allowBlank="1" showInputMessage="1" showErrorMessage="1">
          <x14:formula1>
            <xm:f>IF(A36="Flip-Chart",Tabelle2!$D$32:$D$41,IF(A36="Stellwand auf Rollen",Tabelle2!$D$32:$D$41,IF(A36="Moderationskoffer",Tabelle2!$D$32:$D$41,Tabelle2!$A$32)))</xm:f>
          </x14:formula1>
          <xm:sqref>S36:T40</xm:sqref>
        </x14:dataValidation>
        <x14:dataValidation type="list" allowBlank="1" showInputMessage="1" showErrorMessage="1">
          <x14:formula1>
            <xm:f>Tabelle2!$B$4:$B$8</xm:f>
          </x14:formula1>
          <xm:sqref>U36:AD40</xm:sqref>
        </x14:dataValidation>
        <x14:dataValidation type="list" allowBlank="1" showInputMessage="1" showErrorMessage="1" prompt="Bitte Dauer inkl. Vorbereitungszeit und Aufräumarbeiten angeben.">
          <x14:formula1>
            <xm:f>Tabelle2!$G$1:$G$178</xm:f>
          </x14:formula1>
          <xm:sqref>T24:X24 AD24:AH24</xm:sqref>
        </x14:dataValidation>
        <x14:dataValidation type="list" allowBlank="1" showInputMessage="1" showErrorMessage="1">
          <x14:formula1>
            <xm:f>Tabelle2!$E$25:$E$27</xm:f>
          </x14:formula1>
          <xm:sqref>O28:R32</xm:sqref>
        </x14:dataValidation>
        <x14:dataValidation type="list" allowBlank="1" showInputMessage="1" showErrorMessage="1">
          <x14:formula1>
            <xm:f>IF(A28="Aula",Tabelle2!$A$25:$A$26,IF(A28="Aula+Mensa",Tabelle2!$A$25:$A$26,IF(A28="Mensa",Tabelle2!$C$25:$C$26,IF(A28="Konferenzraum (beide Teile)",Tabelle2!$B$25:$B$26,Tabelle2!$C$24))))</xm:f>
          </x14:formula1>
          <xm:sqref>U28:Z32</xm:sqref>
        </x14:dataValidation>
        <x14:dataValidation type="list" allowBlank="1" showInputMessage="1" showErrorMessage="1">
          <x14:formula1>
            <xm:f>Tabelle2!$A$56:$A$63</xm:f>
          </x14:formula1>
          <xm:sqref>A36:N37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8"/>
  <sheetViews>
    <sheetView topLeftCell="A379" workbookViewId="0">
      <selection activeCell="E13" sqref="E13"/>
    </sheetView>
  </sheetViews>
  <sheetFormatPr baseColWidth="10" defaultColWidth="11" defaultRowHeight="14.25" x14ac:dyDescent="0.2"/>
  <cols>
    <col min="1" max="6" width="11" style="43"/>
    <col min="7" max="7" width="11" style="45"/>
    <col min="8" max="16384" width="11" style="43"/>
  </cols>
  <sheetData>
    <row r="1" spans="1:9" x14ac:dyDescent="0.2">
      <c r="A1" s="84" t="s">
        <v>0</v>
      </c>
      <c r="B1" s="84" t="str">
        <f>IF(((Formular!AD24-Formular!T24)*24)&gt;16.05,4,IF(((Formular!AD24-Formular!T24)*24)&gt;12.05,3,IF(((Formular!AD24-Formular!T24)*24)&gt;8.05,2,IF(((Formular!AD24-Formular!T24)*24)&gt;4.05,1,""))))</f>
        <v/>
      </c>
      <c r="C1" s="85" t="b">
        <v>0</v>
      </c>
      <c r="D1" s="85" t="b">
        <v>0</v>
      </c>
      <c r="E1" s="86"/>
      <c r="F1" s="86"/>
      <c r="G1" s="87">
        <v>0.29166666666666669</v>
      </c>
      <c r="H1" s="86"/>
      <c r="I1" s="86"/>
    </row>
    <row r="2" spans="1:9" x14ac:dyDescent="0.2">
      <c r="A2" s="86"/>
      <c r="B2" s="86"/>
      <c r="C2" s="86"/>
      <c r="D2" s="86"/>
      <c r="E2" s="86"/>
      <c r="F2" s="86"/>
      <c r="G2" s="87">
        <v>0.2951388888888889</v>
      </c>
      <c r="H2" s="86"/>
      <c r="I2" s="86"/>
    </row>
    <row r="3" spans="1:9" x14ac:dyDescent="0.2">
      <c r="A3" s="84" t="s">
        <v>0</v>
      </c>
      <c r="B3" s="86"/>
      <c r="C3" s="86"/>
      <c r="D3" s="86"/>
      <c r="E3" s="86"/>
      <c r="F3" s="86"/>
      <c r="G3" s="87">
        <v>0.2986111111111111</v>
      </c>
      <c r="H3" s="86"/>
      <c r="I3" s="86"/>
    </row>
    <row r="4" spans="1:9" x14ac:dyDescent="0.2">
      <c r="A4" s="84" t="s">
        <v>4</v>
      </c>
      <c r="B4" s="84" t="str">
        <f>IF(Formular!A28=0,"",Formular!A28)</f>
        <v>Schulzimmer</v>
      </c>
      <c r="C4" s="86"/>
      <c r="D4" s="86"/>
      <c r="E4" s="86"/>
      <c r="F4" s="86"/>
      <c r="G4" s="87">
        <v>0.30208333333333298</v>
      </c>
      <c r="H4" s="86"/>
      <c r="I4" s="86"/>
    </row>
    <row r="5" spans="1:9" x14ac:dyDescent="0.2">
      <c r="A5" s="84" t="s">
        <v>5</v>
      </c>
      <c r="B5" s="84" t="str">
        <f>IF(Formular!A29=0,"",Formular!A29)</f>
        <v/>
      </c>
      <c r="C5" s="86"/>
      <c r="D5" s="86"/>
      <c r="E5" s="86"/>
      <c r="F5" s="86"/>
      <c r="G5" s="87">
        <v>0.30555555555555503</v>
      </c>
      <c r="H5" s="86"/>
      <c r="I5" s="86"/>
    </row>
    <row r="6" spans="1:9" x14ac:dyDescent="0.2">
      <c r="A6" s="84" t="s">
        <v>36</v>
      </c>
      <c r="B6" s="84" t="str">
        <f>IF(Formular!A30=0,"",Formular!A30)</f>
        <v/>
      </c>
      <c r="C6" s="86"/>
      <c r="D6" s="86"/>
      <c r="E6" s="86"/>
      <c r="F6" s="86"/>
      <c r="G6" s="87">
        <v>0.30902777777777801</v>
      </c>
      <c r="H6" s="86"/>
      <c r="I6" s="86"/>
    </row>
    <row r="7" spans="1:9" x14ac:dyDescent="0.2">
      <c r="A7" s="84" t="s">
        <v>6</v>
      </c>
      <c r="B7" s="84" t="str">
        <f>IF(Formular!A31=0,"",Formular!A31)</f>
        <v/>
      </c>
      <c r="C7" s="86"/>
      <c r="D7" s="86"/>
      <c r="E7" s="86"/>
      <c r="F7" s="86"/>
      <c r="G7" s="87">
        <v>0.3125</v>
      </c>
      <c r="H7" s="86"/>
      <c r="I7" s="86"/>
    </row>
    <row r="8" spans="1:9" x14ac:dyDescent="0.2">
      <c r="A8" s="84" t="s">
        <v>38</v>
      </c>
      <c r="B8" s="84" t="str">
        <f>IF(Formular!A32=0,"",Formular!A32)</f>
        <v/>
      </c>
      <c r="C8" s="86"/>
      <c r="D8" s="86"/>
      <c r="E8" s="86"/>
      <c r="F8" s="86"/>
      <c r="G8" s="87">
        <v>0.31597222222222199</v>
      </c>
      <c r="H8" s="86"/>
      <c r="I8" s="86"/>
    </row>
    <row r="9" spans="1:9" x14ac:dyDescent="0.2">
      <c r="A9" s="84" t="s">
        <v>39</v>
      </c>
      <c r="B9" s="86"/>
      <c r="C9" s="86"/>
      <c r="D9" s="86"/>
      <c r="E9" s="86"/>
      <c r="F9" s="86"/>
      <c r="G9" s="87">
        <v>0.31944444444444398</v>
      </c>
      <c r="H9" s="86"/>
      <c r="I9" s="86"/>
    </row>
    <row r="10" spans="1:9" x14ac:dyDescent="0.2">
      <c r="A10" s="84" t="s">
        <v>37</v>
      </c>
      <c r="B10" s="86"/>
      <c r="C10" s="86"/>
      <c r="D10" s="86"/>
      <c r="E10" s="86"/>
      <c r="F10" s="86"/>
      <c r="G10" s="87">
        <v>0.32291666666666702</v>
      </c>
      <c r="H10" s="86"/>
      <c r="I10" s="86"/>
    </row>
    <row r="11" spans="1:9" x14ac:dyDescent="0.2">
      <c r="A11" s="84" t="s">
        <v>62</v>
      </c>
      <c r="B11" s="86"/>
      <c r="C11" s="86"/>
      <c r="D11" s="86"/>
      <c r="E11" s="86"/>
      <c r="F11" s="86"/>
      <c r="G11" s="87">
        <v>0.32638888888888901</v>
      </c>
      <c r="H11" s="86"/>
      <c r="I11" s="86"/>
    </row>
    <row r="12" spans="1:9" x14ac:dyDescent="0.2">
      <c r="A12" s="84" t="s">
        <v>63</v>
      </c>
      <c r="B12" s="86"/>
      <c r="C12" s="86"/>
      <c r="D12" s="86"/>
      <c r="E12" s="86"/>
      <c r="F12" s="86"/>
      <c r="G12" s="87">
        <v>0.32986111111111099</v>
      </c>
      <c r="H12" s="86"/>
      <c r="I12" s="86"/>
    </row>
    <row r="13" spans="1:9" x14ac:dyDescent="0.2">
      <c r="A13" s="84" t="s">
        <v>1</v>
      </c>
      <c r="B13" s="86"/>
      <c r="C13" s="86"/>
      <c r="D13" s="86"/>
      <c r="E13" s="86"/>
      <c r="F13" s="86"/>
      <c r="G13" s="87">
        <v>0.33333333333333298</v>
      </c>
      <c r="H13" s="86"/>
      <c r="I13" s="86"/>
    </row>
    <row r="14" spans="1:9" x14ac:dyDescent="0.2">
      <c r="A14" s="84" t="s">
        <v>7</v>
      </c>
      <c r="B14" s="86"/>
      <c r="C14" s="86"/>
      <c r="D14" s="86"/>
      <c r="E14" s="86"/>
      <c r="F14" s="86"/>
      <c r="G14" s="87">
        <v>0.33680555555555503</v>
      </c>
      <c r="H14" s="86"/>
      <c r="I14" s="86"/>
    </row>
    <row r="15" spans="1:9" x14ac:dyDescent="0.2">
      <c r="A15" s="84" t="s">
        <v>8</v>
      </c>
      <c r="B15" s="86"/>
      <c r="C15" s="86"/>
      <c r="D15" s="86"/>
      <c r="E15" s="86"/>
      <c r="F15" s="86"/>
      <c r="G15" s="87">
        <v>0.34027777777777801</v>
      </c>
      <c r="H15" s="86"/>
      <c r="I15" s="86"/>
    </row>
    <row r="16" spans="1:9" x14ac:dyDescent="0.2">
      <c r="A16" s="84" t="s">
        <v>46</v>
      </c>
      <c r="B16" s="86"/>
      <c r="C16" s="86"/>
      <c r="D16" s="86"/>
      <c r="E16" s="86"/>
      <c r="F16" s="86"/>
      <c r="G16" s="87">
        <v>0.34375</v>
      </c>
      <c r="H16" s="86"/>
      <c r="I16" s="86"/>
    </row>
    <row r="17" spans="1:11" x14ac:dyDescent="0.2">
      <c r="A17" s="84" t="s">
        <v>47</v>
      </c>
      <c r="B17" s="86"/>
      <c r="C17" s="86"/>
      <c r="D17" s="86"/>
      <c r="E17" s="86"/>
      <c r="F17" s="86"/>
      <c r="G17" s="87">
        <v>0.34722222222222199</v>
      </c>
      <c r="H17" s="86"/>
      <c r="I17" s="86"/>
    </row>
    <row r="18" spans="1:11" x14ac:dyDescent="0.2">
      <c r="A18" s="84" t="s">
        <v>64</v>
      </c>
      <c r="B18" s="86"/>
      <c r="C18" s="86"/>
      <c r="D18" s="86"/>
      <c r="E18" s="86"/>
      <c r="F18" s="86"/>
      <c r="G18" s="87">
        <v>0.35069444444444398</v>
      </c>
      <c r="H18" s="86"/>
      <c r="I18" s="86"/>
    </row>
    <row r="19" spans="1:11" x14ac:dyDescent="0.2">
      <c r="A19" s="84" t="s">
        <v>65</v>
      </c>
      <c r="B19" s="86"/>
      <c r="C19" s="86"/>
      <c r="D19" s="86"/>
      <c r="E19" s="86"/>
      <c r="F19" s="86"/>
      <c r="G19" s="87">
        <v>0.35416666666666602</v>
      </c>
      <c r="H19" s="86"/>
      <c r="I19" s="86"/>
    </row>
    <row r="20" spans="1:11" x14ac:dyDescent="0.2">
      <c r="A20" s="84"/>
      <c r="B20" s="86"/>
      <c r="C20" s="86"/>
      <c r="D20" s="86"/>
      <c r="E20" s="86"/>
      <c r="F20" s="86"/>
      <c r="G20" s="87">
        <v>0.35763888888888901</v>
      </c>
      <c r="H20" s="86"/>
      <c r="I20" s="86"/>
    </row>
    <row r="21" spans="1:11" x14ac:dyDescent="0.2">
      <c r="A21" s="86"/>
      <c r="B21" s="86"/>
      <c r="C21" s="86"/>
      <c r="D21" s="86"/>
      <c r="E21" s="86"/>
      <c r="F21" s="86"/>
      <c r="G21" s="87">
        <v>0.36111111111111099</v>
      </c>
      <c r="H21" s="86"/>
      <c r="I21" s="86"/>
    </row>
    <row r="22" spans="1:11" x14ac:dyDescent="0.2">
      <c r="A22" s="84" t="s">
        <v>32</v>
      </c>
      <c r="B22" s="86"/>
      <c r="C22" s="86"/>
      <c r="D22" s="86"/>
      <c r="E22" s="86"/>
      <c r="F22" s="86"/>
      <c r="G22" s="87">
        <v>0.36458333333333298</v>
      </c>
      <c r="H22" s="86"/>
      <c r="I22" s="86"/>
    </row>
    <row r="23" spans="1:11" x14ac:dyDescent="0.2">
      <c r="A23" s="86"/>
      <c r="B23" s="86"/>
      <c r="C23" s="86"/>
      <c r="D23" s="86"/>
      <c r="E23" s="86"/>
      <c r="F23" s="86"/>
      <c r="G23" s="87">
        <v>0.36805555555555503</v>
      </c>
      <c r="H23" s="86"/>
      <c r="I23" s="86"/>
    </row>
    <row r="24" spans="1:11" x14ac:dyDescent="0.2">
      <c r="A24" s="84" t="s">
        <v>43</v>
      </c>
      <c r="B24" s="84" t="s">
        <v>44</v>
      </c>
      <c r="C24" s="88" t="s">
        <v>10</v>
      </c>
      <c r="D24" s="86"/>
      <c r="E24" s="84" t="s">
        <v>45</v>
      </c>
      <c r="F24" s="86"/>
      <c r="G24" s="87">
        <v>0.37152777777777701</v>
      </c>
      <c r="H24" s="86"/>
      <c r="I24" s="86"/>
    </row>
    <row r="25" spans="1:11" x14ac:dyDescent="0.2">
      <c r="A25" s="84" t="s">
        <v>18</v>
      </c>
      <c r="B25" s="84" t="s">
        <v>40</v>
      </c>
      <c r="C25" s="84" t="s">
        <v>18</v>
      </c>
      <c r="D25" s="88"/>
      <c r="E25" s="84" t="s">
        <v>48</v>
      </c>
      <c r="F25" s="88"/>
      <c r="G25" s="87">
        <v>0.375</v>
      </c>
      <c r="H25" s="88"/>
      <c r="I25" s="88"/>
      <c r="J25" s="44"/>
      <c r="K25" s="44"/>
    </row>
    <row r="26" spans="1:11" x14ac:dyDescent="0.2">
      <c r="A26" s="84" t="s">
        <v>17</v>
      </c>
      <c r="B26" s="84" t="s">
        <v>41</v>
      </c>
      <c r="C26" s="84" t="s">
        <v>17</v>
      </c>
      <c r="D26" s="86"/>
      <c r="E26" s="84" t="s">
        <v>49</v>
      </c>
      <c r="F26" s="86"/>
      <c r="G26" s="87">
        <v>0.37847222222222199</v>
      </c>
      <c r="H26" s="86"/>
      <c r="I26" s="86"/>
    </row>
    <row r="27" spans="1:11" x14ac:dyDescent="0.2">
      <c r="A27" s="86"/>
      <c r="B27" s="86"/>
      <c r="C27" s="84"/>
      <c r="D27" s="86"/>
      <c r="E27" s="84" t="s">
        <v>50</v>
      </c>
      <c r="F27" s="86"/>
      <c r="G27" s="87">
        <v>0.38194444444444398</v>
      </c>
      <c r="H27" s="86"/>
      <c r="I27" s="86"/>
    </row>
    <row r="28" spans="1:11" x14ac:dyDescent="0.2">
      <c r="A28" s="86"/>
      <c r="B28" s="86"/>
      <c r="C28" s="86"/>
      <c r="D28" s="86"/>
      <c r="E28" s="86"/>
      <c r="F28" s="86"/>
      <c r="G28" s="87">
        <v>0.38541666666666602</v>
      </c>
      <c r="H28" s="86"/>
      <c r="I28" s="86"/>
    </row>
    <row r="29" spans="1:11" x14ac:dyDescent="0.2">
      <c r="A29" s="86"/>
      <c r="B29" s="86"/>
      <c r="C29" s="86"/>
      <c r="D29" s="86"/>
      <c r="E29" s="86"/>
      <c r="F29" s="86"/>
      <c r="G29" s="87">
        <v>0.38888888888888901</v>
      </c>
      <c r="H29" s="86"/>
      <c r="I29" s="86"/>
    </row>
    <row r="30" spans="1:11" x14ac:dyDescent="0.2">
      <c r="A30" s="84" t="s">
        <v>31</v>
      </c>
      <c r="B30" s="86"/>
      <c r="C30" s="86"/>
      <c r="D30" s="86"/>
      <c r="E30" s="86"/>
      <c r="F30" s="86"/>
      <c r="G30" s="87">
        <v>0.39236111111111099</v>
      </c>
      <c r="H30" s="86"/>
      <c r="I30" s="86"/>
    </row>
    <row r="31" spans="1:11" x14ac:dyDescent="0.2">
      <c r="A31" s="86"/>
      <c r="B31" s="86"/>
      <c r="C31" s="86"/>
      <c r="D31" s="86"/>
      <c r="E31" s="86"/>
      <c r="F31" s="86"/>
      <c r="G31" s="87">
        <v>0.39583333333333298</v>
      </c>
      <c r="H31" s="86"/>
      <c r="I31" s="86"/>
    </row>
    <row r="32" spans="1:11" x14ac:dyDescent="0.2">
      <c r="A32" s="84">
        <v>1</v>
      </c>
      <c r="B32" s="84">
        <v>1</v>
      </c>
      <c r="C32" s="84">
        <v>1</v>
      </c>
      <c r="D32" s="84">
        <v>1</v>
      </c>
      <c r="E32" s="84">
        <v>1</v>
      </c>
      <c r="F32" s="86"/>
      <c r="G32" s="87">
        <v>0.39930555555555602</v>
      </c>
      <c r="H32" s="86"/>
      <c r="I32" s="86">
        <f>IF(A29="Sitzungszimmer klein",Tabelle2!$E$32:$E$33,IF(A29="Schulzimmer",Tabelle2!$D$32:$D$41,IF(A29="Informatikraum",Tabelle2!$B$32:$B$34,IF(A29="Sporthalle",Tabelle2!$B$32:$B$34,Tabelle2!$A$32))))</f>
        <v>1</v>
      </c>
    </row>
    <row r="33" spans="1:9" x14ac:dyDescent="0.2">
      <c r="A33" s="86"/>
      <c r="B33" s="84">
        <v>2</v>
      </c>
      <c r="C33" s="84">
        <v>2</v>
      </c>
      <c r="D33" s="84">
        <v>2</v>
      </c>
      <c r="E33" s="84">
        <v>2</v>
      </c>
      <c r="F33" s="86"/>
      <c r="G33" s="87">
        <v>0.40277777777777801</v>
      </c>
      <c r="H33" s="86"/>
      <c r="I33" s="86" t="str">
        <f>IF(A29="Aula",Tabelle2!$A$25:$A$26,IF(A29="Aula+Mensa",Tabelle2!$A$25:$A$26,IF(A29="Mensa",Tabelle2!$C$25:$C$26,IF(A29="Konferenzraum (beide Teile)",Tabelle2!$B$25:$B$26,Tabelle2!$C$24))))</f>
        <v>-</v>
      </c>
    </row>
    <row r="34" spans="1:9" x14ac:dyDescent="0.2">
      <c r="A34" s="86"/>
      <c r="B34" s="84">
        <v>3</v>
      </c>
      <c r="C34" s="84">
        <v>3</v>
      </c>
      <c r="D34" s="84">
        <v>3</v>
      </c>
      <c r="E34" s="86"/>
      <c r="F34" s="86"/>
      <c r="G34" s="87">
        <v>0.40625</v>
      </c>
      <c r="H34" s="86"/>
      <c r="I34" s="86" t="e">
        <f>IF(COUNTIF($A$29:$AI$33,"Aula"),Tabelle2!$A$56:$A$63,IF(COUNTIF($A$29:$AI$33,"Aula+Mensa"),Tabelle2!$A$56:$A$63,IF(COUNTIF($A$29:$AI$33,"Hörsaal"),Tabelle2!$A$56:$A$63,Tabelle2!$B$56:$B$60)))</f>
        <v>#VALUE!</v>
      </c>
    </row>
    <row r="35" spans="1:9" x14ac:dyDescent="0.2">
      <c r="A35" s="86"/>
      <c r="B35" s="86"/>
      <c r="C35" s="84">
        <v>4</v>
      </c>
      <c r="D35" s="84">
        <v>4</v>
      </c>
      <c r="E35" s="86"/>
      <c r="F35" s="86"/>
      <c r="G35" s="87">
        <v>0.40972222222222199</v>
      </c>
      <c r="H35" s="86"/>
      <c r="I35" s="86" t="e">
        <f>IF(A37="Flip-Chart",Tabelle2!$D$32:$D$41,IF(A37="Stellwand auf Rollen",Tabelle2!$D$32:$D$41,IF(A37="Moderationskoffer",Tabelle2!$D$32:$D$41,IF(A37="PC-Login für Dozent",Tabelle2!$A$32,IF(A37="Hellraumprojektor",Tabelle2!$A$32,Tabelle2!$E$32:$E$33)))))</f>
        <v>#VALUE!</v>
      </c>
    </row>
    <row r="36" spans="1:9" x14ac:dyDescent="0.2">
      <c r="A36" s="84" t="s">
        <v>42</v>
      </c>
      <c r="B36" s="86"/>
      <c r="C36" s="84">
        <v>5</v>
      </c>
      <c r="D36" s="84">
        <v>5</v>
      </c>
      <c r="E36" s="86"/>
      <c r="F36" s="86"/>
      <c r="G36" s="87">
        <v>0.41319444444444398</v>
      </c>
      <c r="H36" s="86"/>
      <c r="I36" s="86">
        <f>IF(A37="Flip-Chart",Tabelle2!$D$32:$D$41,IF(A37="Stellwand auf Rollen",Tabelle2!$D$32:$D$41,IF(A37="Moderationskoffer",Tabelle2!$D$32:$D$41,Tabelle2!$A$32)))</f>
        <v>1</v>
      </c>
    </row>
    <row r="37" spans="1:9" x14ac:dyDescent="0.2">
      <c r="A37" s="86"/>
      <c r="B37" s="86"/>
      <c r="C37" s="86"/>
      <c r="D37" s="84">
        <v>6</v>
      </c>
      <c r="E37" s="86"/>
      <c r="F37" s="86"/>
      <c r="G37" s="87">
        <v>0.41666666666666702</v>
      </c>
      <c r="H37" s="86"/>
      <c r="I37" s="86" t="e">
        <f>Tabelle2!$B$4:$B$8</f>
        <v>#VALUE!</v>
      </c>
    </row>
    <row r="38" spans="1:9" x14ac:dyDescent="0.2">
      <c r="A38" s="84" t="s">
        <v>0</v>
      </c>
      <c r="B38" s="84" t="s">
        <v>2</v>
      </c>
      <c r="C38" s="84" t="s">
        <v>3</v>
      </c>
      <c r="D38" s="84">
        <v>7</v>
      </c>
      <c r="E38" s="86"/>
      <c r="F38" s="86"/>
      <c r="G38" s="87">
        <v>0.42013888888888901</v>
      </c>
      <c r="H38" s="86"/>
      <c r="I38" s="86"/>
    </row>
    <row r="39" spans="1:9" x14ac:dyDescent="0.2">
      <c r="A39" s="84" t="s">
        <v>4</v>
      </c>
      <c r="B39" s="84">
        <v>200</v>
      </c>
      <c r="C39" s="84">
        <v>150</v>
      </c>
      <c r="D39" s="84">
        <v>8</v>
      </c>
      <c r="E39" s="86"/>
      <c r="F39" s="86"/>
      <c r="G39" s="87">
        <v>0.42361111111111099</v>
      </c>
      <c r="H39" s="86"/>
      <c r="I39" s="86"/>
    </row>
    <row r="40" spans="1:9" x14ac:dyDescent="0.2">
      <c r="A40" s="84" t="s">
        <v>5</v>
      </c>
      <c r="B40" s="84">
        <v>260</v>
      </c>
      <c r="C40" s="84">
        <v>195</v>
      </c>
      <c r="D40" s="84">
        <v>9</v>
      </c>
      <c r="E40" s="86"/>
      <c r="F40" s="86"/>
      <c r="G40" s="87">
        <v>0.42708333333333298</v>
      </c>
      <c r="H40" s="86"/>
      <c r="I40" s="86"/>
    </row>
    <row r="41" spans="1:9" x14ac:dyDescent="0.2">
      <c r="A41" s="84" t="s">
        <v>36</v>
      </c>
      <c r="B41" s="84">
        <v>460</v>
      </c>
      <c r="C41" s="84">
        <v>345</v>
      </c>
      <c r="D41" s="84">
        <v>10</v>
      </c>
      <c r="E41" s="86"/>
      <c r="F41" s="86"/>
      <c r="G41" s="87">
        <v>0.43055555555555503</v>
      </c>
      <c r="H41" s="86"/>
      <c r="I41" s="86"/>
    </row>
    <row r="42" spans="1:9" x14ac:dyDescent="0.2">
      <c r="A42" s="84" t="s">
        <v>6</v>
      </c>
      <c r="B42" s="84">
        <v>200</v>
      </c>
      <c r="C42" s="86"/>
      <c r="D42" s="86"/>
      <c r="E42" s="86"/>
      <c r="F42" s="86"/>
      <c r="G42" s="87">
        <v>0.43402777777777801</v>
      </c>
      <c r="H42" s="86"/>
      <c r="I42" s="86"/>
    </row>
    <row r="43" spans="1:9" x14ac:dyDescent="0.2">
      <c r="A43" s="84" t="s">
        <v>38</v>
      </c>
      <c r="B43" s="84">
        <v>110</v>
      </c>
      <c r="C43" s="84">
        <v>82.5</v>
      </c>
      <c r="D43" s="86"/>
      <c r="E43" s="86"/>
      <c r="F43" s="86"/>
      <c r="G43" s="87">
        <v>0.4375</v>
      </c>
      <c r="H43" s="86"/>
      <c r="I43" s="86"/>
    </row>
    <row r="44" spans="1:9" x14ac:dyDescent="0.2">
      <c r="A44" s="84" t="s">
        <v>39</v>
      </c>
      <c r="B44" s="84">
        <v>85</v>
      </c>
      <c r="C44" s="84">
        <v>63.75</v>
      </c>
      <c r="D44" s="86"/>
      <c r="E44" s="86"/>
      <c r="F44" s="86"/>
      <c r="G44" s="87">
        <v>0.44097222222222199</v>
      </c>
      <c r="H44" s="86"/>
      <c r="I44" s="86"/>
    </row>
    <row r="45" spans="1:9" x14ac:dyDescent="0.2">
      <c r="A45" s="84" t="s">
        <v>37</v>
      </c>
      <c r="B45" s="84">
        <v>195</v>
      </c>
      <c r="C45" s="84">
        <v>146.25</v>
      </c>
      <c r="D45" s="86"/>
      <c r="E45" s="86"/>
      <c r="F45" s="86"/>
      <c r="G45" s="87">
        <v>0.44444444444444398</v>
      </c>
      <c r="H45" s="86"/>
      <c r="I45" s="86"/>
    </row>
    <row r="46" spans="1:9" x14ac:dyDescent="0.2">
      <c r="A46" s="84" t="s">
        <v>62</v>
      </c>
      <c r="B46" s="84">
        <v>110</v>
      </c>
      <c r="C46" s="84">
        <v>82.5</v>
      </c>
      <c r="D46" s="86"/>
      <c r="E46" s="86"/>
      <c r="F46" s="86"/>
      <c r="G46" s="87">
        <v>0.44791666666666602</v>
      </c>
      <c r="H46" s="86"/>
      <c r="I46" s="86"/>
    </row>
    <row r="47" spans="1:9" x14ac:dyDescent="0.2">
      <c r="A47" s="84" t="s">
        <v>63</v>
      </c>
      <c r="B47" s="84">
        <v>85</v>
      </c>
      <c r="C47" s="84">
        <v>63.75</v>
      </c>
      <c r="D47" s="86"/>
      <c r="E47" s="86"/>
      <c r="F47" s="86"/>
      <c r="G47" s="87">
        <v>0.45138888888888901</v>
      </c>
      <c r="H47" s="86"/>
      <c r="I47" s="86"/>
    </row>
    <row r="48" spans="1:9" x14ac:dyDescent="0.2">
      <c r="A48" s="84" t="s">
        <v>1</v>
      </c>
      <c r="B48" s="84">
        <v>60</v>
      </c>
      <c r="C48" s="84">
        <v>45</v>
      </c>
      <c r="D48" s="86"/>
      <c r="E48" s="86"/>
      <c r="F48" s="86"/>
      <c r="G48" s="87">
        <v>0.45486111111111099</v>
      </c>
      <c r="H48" s="86"/>
      <c r="I48" s="86"/>
    </row>
    <row r="49" spans="1:9" x14ac:dyDescent="0.2">
      <c r="A49" s="84" t="s">
        <v>7</v>
      </c>
      <c r="B49" s="84">
        <v>260</v>
      </c>
      <c r="C49" s="84">
        <v>195</v>
      </c>
      <c r="D49" s="86"/>
      <c r="E49" s="86"/>
      <c r="F49" s="86"/>
      <c r="G49" s="87">
        <v>0.45833333333333298</v>
      </c>
      <c r="H49" s="86"/>
      <c r="I49" s="86"/>
    </row>
    <row r="50" spans="1:9" x14ac:dyDescent="0.2">
      <c r="A50" s="84" t="s">
        <v>8</v>
      </c>
      <c r="B50" s="84">
        <v>85</v>
      </c>
      <c r="C50" s="84">
        <v>63.75</v>
      </c>
      <c r="D50" s="86"/>
      <c r="E50" s="86"/>
      <c r="F50" s="86"/>
      <c r="G50" s="87">
        <v>0.46180555555555503</v>
      </c>
      <c r="H50" s="86"/>
      <c r="I50" s="86"/>
    </row>
    <row r="51" spans="1:9" x14ac:dyDescent="0.2">
      <c r="A51" s="84" t="s">
        <v>46</v>
      </c>
      <c r="B51" s="84">
        <v>200</v>
      </c>
      <c r="C51" s="84">
        <v>150</v>
      </c>
      <c r="D51" s="86"/>
      <c r="E51" s="86"/>
      <c r="F51" s="86"/>
      <c r="G51" s="87">
        <v>0.46527777777777701</v>
      </c>
      <c r="H51" s="86"/>
      <c r="I51" s="86"/>
    </row>
    <row r="52" spans="1:9" x14ac:dyDescent="0.2">
      <c r="A52" s="84" t="s">
        <v>47</v>
      </c>
      <c r="B52" s="84">
        <v>200</v>
      </c>
      <c r="C52" s="84">
        <v>150</v>
      </c>
      <c r="D52" s="86"/>
      <c r="E52" s="86"/>
      <c r="F52" s="86"/>
      <c r="G52" s="87">
        <v>0.46875</v>
      </c>
      <c r="H52" s="86"/>
      <c r="I52" s="86"/>
    </row>
    <row r="53" spans="1:9" x14ac:dyDescent="0.2">
      <c r="A53" s="86"/>
      <c r="B53" s="86"/>
      <c r="C53" s="86"/>
      <c r="D53" s="86"/>
      <c r="E53" s="86"/>
      <c r="F53" s="86"/>
      <c r="G53" s="87">
        <v>0.47222222222222199</v>
      </c>
      <c r="H53" s="86"/>
      <c r="I53" s="86"/>
    </row>
    <row r="54" spans="1:9" x14ac:dyDescent="0.2">
      <c r="A54" s="84" t="s">
        <v>29</v>
      </c>
      <c r="B54" s="86"/>
      <c r="C54" s="86"/>
      <c r="D54" s="86"/>
      <c r="E54" s="86"/>
      <c r="F54" s="86"/>
      <c r="G54" s="87">
        <v>0.47569444444444398</v>
      </c>
      <c r="H54" s="86"/>
      <c r="I54" s="86"/>
    </row>
    <row r="55" spans="1:9" x14ac:dyDescent="0.2">
      <c r="A55" s="86"/>
      <c r="B55" s="86"/>
      <c r="C55" s="86"/>
      <c r="D55" s="86"/>
      <c r="E55" s="86"/>
      <c r="F55" s="86"/>
      <c r="G55" s="87">
        <v>0.47916666666666602</v>
      </c>
      <c r="H55" s="86"/>
      <c r="I55" s="86"/>
    </row>
    <row r="56" spans="1:9" x14ac:dyDescent="0.2">
      <c r="A56" s="84" t="s">
        <v>34</v>
      </c>
      <c r="B56" s="84" t="s">
        <v>34</v>
      </c>
      <c r="C56" s="86"/>
      <c r="D56" s="86"/>
      <c r="E56" s="86"/>
      <c r="F56" s="86"/>
      <c r="G56" s="87">
        <v>0.48263888888888901</v>
      </c>
      <c r="H56" s="86"/>
      <c r="I56" s="86"/>
    </row>
    <row r="57" spans="1:9" x14ac:dyDescent="0.2">
      <c r="A57" s="84" t="s">
        <v>69</v>
      </c>
      <c r="B57" s="84" t="s">
        <v>51</v>
      </c>
      <c r="C57" s="86"/>
      <c r="D57" s="86"/>
      <c r="E57" s="86"/>
      <c r="F57" s="86"/>
      <c r="G57" s="87">
        <v>0.48611111111111099</v>
      </c>
      <c r="H57" s="86"/>
      <c r="I57" s="86"/>
    </row>
    <row r="58" spans="1:9" x14ac:dyDescent="0.2">
      <c r="A58" s="84" t="s">
        <v>70</v>
      </c>
      <c r="B58" s="84" t="s">
        <v>52</v>
      </c>
      <c r="C58" s="86"/>
      <c r="D58" s="86"/>
      <c r="E58" s="86"/>
      <c r="F58" s="86"/>
      <c r="G58" s="87">
        <v>0.48958333333333298</v>
      </c>
      <c r="H58" s="86"/>
      <c r="I58" s="86"/>
    </row>
    <row r="59" spans="1:9" x14ac:dyDescent="0.2">
      <c r="A59" s="84" t="s">
        <v>71</v>
      </c>
      <c r="B59" s="84" t="s">
        <v>53</v>
      </c>
      <c r="C59" s="86"/>
      <c r="D59" s="86"/>
      <c r="E59" s="86"/>
      <c r="F59" s="86"/>
      <c r="G59" s="87">
        <v>0.49305555555555503</v>
      </c>
      <c r="H59" s="86"/>
      <c r="I59" s="86"/>
    </row>
    <row r="60" spans="1:9" x14ac:dyDescent="0.2">
      <c r="A60" s="84" t="s">
        <v>51</v>
      </c>
      <c r="B60" s="84"/>
      <c r="C60" s="86"/>
      <c r="D60" s="86"/>
      <c r="E60" s="86"/>
      <c r="F60" s="86"/>
      <c r="G60" s="87">
        <v>0.49652777777777701</v>
      </c>
      <c r="H60" s="86"/>
      <c r="I60" s="86"/>
    </row>
    <row r="61" spans="1:9" x14ac:dyDescent="0.2">
      <c r="A61" s="84" t="s">
        <v>52</v>
      </c>
      <c r="B61" s="86"/>
      <c r="C61" s="86"/>
      <c r="D61" s="86"/>
      <c r="E61" s="86"/>
      <c r="F61" s="86"/>
      <c r="G61" s="87">
        <v>0.5</v>
      </c>
      <c r="H61" s="86"/>
      <c r="I61" s="86"/>
    </row>
    <row r="62" spans="1:9" x14ac:dyDescent="0.2">
      <c r="A62" s="84" t="s">
        <v>53</v>
      </c>
      <c r="B62" s="86"/>
      <c r="C62" s="86"/>
      <c r="D62" s="86"/>
      <c r="E62" s="86"/>
      <c r="F62" s="86"/>
      <c r="G62" s="87">
        <v>0.50347222222222199</v>
      </c>
      <c r="H62" s="86"/>
      <c r="I62" s="86"/>
    </row>
    <row r="63" spans="1:9" x14ac:dyDescent="0.2">
      <c r="A63" s="84" t="s">
        <v>81</v>
      </c>
      <c r="B63" s="86"/>
      <c r="C63" s="86"/>
      <c r="D63" s="86"/>
      <c r="E63" s="86"/>
      <c r="F63" s="86"/>
      <c r="G63" s="87">
        <v>0.50694444444444398</v>
      </c>
      <c r="H63" s="86"/>
      <c r="I63" s="86"/>
    </row>
    <row r="64" spans="1:9" x14ac:dyDescent="0.2">
      <c r="A64" s="86"/>
      <c r="B64" s="86"/>
      <c r="C64" s="86"/>
      <c r="D64" s="86"/>
      <c r="E64" s="86"/>
      <c r="F64" s="86"/>
      <c r="G64" s="87">
        <v>0.51041666666666596</v>
      </c>
      <c r="H64" s="86"/>
      <c r="I64" s="86"/>
    </row>
    <row r="65" spans="1:9" x14ac:dyDescent="0.2">
      <c r="A65" s="86"/>
      <c r="B65" s="86"/>
      <c r="C65" s="86"/>
      <c r="D65" s="86"/>
      <c r="E65" s="86"/>
      <c r="F65" s="86"/>
      <c r="G65" s="87">
        <v>0.51388888888888795</v>
      </c>
      <c r="H65" s="86"/>
      <c r="I65" s="86"/>
    </row>
    <row r="66" spans="1:9" x14ac:dyDescent="0.2">
      <c r="A66" s="86"/>
      <c r="B66" s="86"/>
      <c r="C66" s="86"/>
      <c r="D66" s="86"/>
      <c r="E66" s="86"/>
      <c r="F66" s="86"/>
      <c r="G66" s="87">
        <v>0.51736111111111105</v>
      </c>
      <c r="H66" s="86"/>
      <c r="I66" s="86"/>
    </row>
    <row r="67" spans="1:9" x14ac:dyDescent="0.2">
      <c r="A67" s="86"/>
      <c r="B67" s="86"/>
      <c r="C67" s="86"/>
      <c r="D67" s="86"/>
      <c r="E67" s="86"/>
      <c r="F67" s="86"/>
      <c r="G67" s="87">
        <v>0.52083333333333304</v>
      </c>
      <c r="H67" s="86"/>
      <c r="I67" s="86"/>
    </row>
    <row r="68" spans="1:9" x14ac:dyDescent="0.2">
      <c r="A68" s="86"/>
      <c r="B68" s="86"/>
      <c r="C68" s="86"/>
      <c r="D68" s="86"/>
      <c r="E68" s="86"/>
      <c r="F68" s="86"/>
      <c r="G68" s="87">
        <v>0.52430555555555503</v>
      </c>
      <c r="H68" s="86"/>
      <c r="I68" s="86"/>
    </row>
    <row r="69" spans="1:9" x14ac:dyDescent="0.2">
      <c r="A69" s="86"/>
      <c r="B69" s="86"/>
      <c r="C69" s="86"/>
      <c r="D69" s="86"/>
      <c r="E69" s="86"/>
      <c r="F69" s="86"/>
      <c r="G69" s="87">
        <v>0.52777777777777701</v>
      </c>
      <c r="H69" s="86"/>
      <c r="I69" s="86"/>
    </row>
    <row r="70" spans="1:9" x14ac:dyDescent="0.2">
      <c r="A70" s="86"/>
      <c r="B70" s="86"/>
      <c r="C70" s="86"/>
      <c r="D70" s="86"/>
      <c r="E70" s="86"/>
      <c r="F70" s="86"/>
      <c r="G70" s="87">
        <v>0.531249999999999</v>
      </c>
      <c r="H70" s="86"/>
      <c r="I70" s="86"/>
    </row>
    <row r="71" spans="1:9" x14ac:dyDescent="0.2">
      <c r="A71" s="86"/>
      <c r="B71" s="86"/>
      <c r="C71" s="86"/>
      <c r="D71" s="86"/>
      <c r="E71" s="86"/>
      <c r="F71" s="86"/>
      <c r="G71" s="87">
        <v>0.53472222222222199</v>
      </c>
      <c r="H71" s="86"/>
      <c r="I71" s="86"/>
    </row>
    <row r="72" spans="1:9" x14ac:dyDescent="0.2">
      <c r="A72" s="86"/>
      <c r="B72" s="86"/>
      <c r="C72" s="86"/>
      <c r="D72" s="86"/>
      <c r="E72" s="86"/>
      <c r="F72" s="86"/>
      <c r="G72" s="87">
        <v>0.53819444444444398</v>
      </c>
      <c r="H72" s="86"/>
      <c r="I72" s="86"/>
    </row>
    <row r="73" spans="1:9" x14ac:dyDescent="0.2">
      <c r="A73" s="86"/>
      <c r="B73" s="86"/>
      <c r="C73" s="86"/>
      <c r="D73" s="86"/>
      <c r="E73" s="86"/>
      <c r="F73" s="86"/>
      <c r="G73" s="87">
        <v>0.54166666666666596</v>
      </c>
      <c r="H73" s="86"/>
      <c r="I73" s="86"/>
    </row>
    <row r="74" spans="1:9" x14ac:dyDescent="0.2">
      <c r="A74" s="86"/>
      <c r="B74" s="86"/>
      <c r="C74" s="86"/>
      <c r="D74" s="86"/>
      <c r="E74" s="86"/>
      <c r="F74" s="86"/>
      <c r="G74" s="87">
        <v>0.54513888888888795</v>
      </c>
      <c r="H74" s="86"/>
      <c r="I74" s="86"/>
    </row>
    <row r="75" spans="1:9" x14ac:dyDescent="0.2">
      <c r="A75" s="86"/>
      <c r="B75" s="86"/>
      <c r="C75" s="86"/>
      <c r="D75" s="86"/>
      <c r="E75" s="86"/>
      <c r="F75" s="86"/>
      <c r="G75" s="87">
        <v>0.54861111111111105</v>
      </c>
      <c r="H75" s="86"/>
      <c r="I75" s="86"/>
    </row>
    <row r="76" spans="1:9" x14ac:dyDescent="0.2">
      <c r="A76" s="86"/>
      <c r="B76" s="86"/>
      <c r="C76" s="86"/>
      <c r="D76" s="86"/>
      <c r="E76" s="86"/>
      <c r="F76" s="86"/>
      <c r="G76" s="87">
        <v>0.55208333333333304</v>
      </c>
      <c r="H76" s="86"/>
      <c r="I76" s="86"/>
    </row>
    <row r="77" spans="1:9" x14ac:dyDescent="0.2">
      <c r="A77" s="86"/>
      <c r="B77" s="86"/>
      <c r="C77" s="86"/>
      <c r="D77" s="86"/>
      <c r="E77" s="86"/>
      <c r="F77" s="86"/>
      <c r="G77" s="87">
        <v>0.55555555555555503</v>
      </c>
      <c r="H77" s="86"/>
      <c r="I77" s="86"/>
    </row>
    <row r="78" spans="1:9" x14ac:dyDescent="0.2">
      <c r="A78" s="86"/>
      <c r="B78" s="86"/>
      <c r="C78" s="86"/>
      <c r="D78" s="86"/>
      <c r="E78" s="86"/>
      <c r="F78" s="86"/>
      <c r="G78" s="87">
        <v>0.55902777777777701</v>
      </c>
      <c r="H78" s="86"/>
      <c r="I78" s="86"/>
    </row>
    <row r="79" spans="1:9" x14ac:dyDescent="0.2">
      <c r="A79" s="86"/>
      <c r="B79" s="86"/>
      <c r="C79" s="86"/>
      <c r="D79" s="86"/>
      <c r="E79" s="86"/>
      <c r="F79" s="86"/>
      <c r="G79" s="87">
        <v>0.562499999999999</v>
      </c>
      <c r="H79" s="86"/>
      <c r="I79" s="86"/>
    </row>
    <row r="80" spans="1:9" x14ac:dyDescent="0.2">
      <c r="A80" s="86"/>
      <c r="B80" s="86"/>
      <c r="C80" s="86"/>
      <c r="D80" s="86"/>
      <c r="E80" s="86"/>
      <c r="F80" s="86"/>
      <c r="G80" s="87">
        <v>0.56597222222222199</v>
      </c>
      <c r="H80" s="86"/>
      <c r="I80" s="86"/>
    </row>
    <row r="81" spans="1:9" x14ac:dyDescent="0.2">
      <c r="A81" s="86"/>
      <c r="B81" s="86"/>
      <c r="C81" s="86"/>
      <c r="D81" s="86"/>
      <c r="E81" s="86"/>
      <c r="F81" s="86"/>
      <c r="G81" s="87">
        <v>0.56944444444444398</v>
      </c>
      <c r="H81" s="86"/>
      <c r="I81" s="86"/>
    </row>
    <row r="82" spans="1:9" x14ac:dyDescent="0.2">
      <c r="A82" s="86"/>
      <c r="B82" s="86"/>
      <c r="C82" s="86"/>
      <c r="D82" s="86"/>
      <c r="E82" s="86"/>
      <c r="F82" s="86"/>
      <c r="G82" s="87">
        <v>0.57291666666666596</v>
      </c>
      <c r="H82" s="86"/>
      <c r="I82" s="86"/>
    </row>
    <row r="83" spans="1:9" x14ac:dyDescent="0.2">
      <c r="A83" s="86"/>
      <c r="B83" s="86"/>
      <c r="C83" s="86"/>
      <c r="D83" s="86"/>
      <c r="E83" s="86"/>
      <c r="F83" s="86"/>
      <c r="G83" s="87">
        <v>0.57638888888888795</v>
      </c>
      <c r="H83" s="86"/>
      <c r="I83" s="86"/>
    </row>
    <row r="84" spans="1:9" x14ac:dyDescent="0.2">
      <c r="A84" s="86"/>
      <c r="B84" s="86"/>
      <c r="C84" s="86"/>
      <c r="D84" s="86"/>
      <c r="E84" s="86"/>
      <c r="F84" s="86"/>
      <c r="G84" s="87">
        <v>0.57986111111111005</v>
      </c>
      <c r="H84" s="86"/>
      <c r="I84" s="86"/>
    </row>
    <row r="85" spans="1:9" x14ac:dyDescent="0.2">
      <c r="A85" s="86"/>
      <c r="B85" s="86"/>
      <c r="C85" s="86"/>
      <c r="D85" s="86"/>
      <c r="E85" s="86"/>
      <c r="F85" s="86"/>
      <c r="G85" s="87">
        <v>0.58333333333333304</v>
      </c>
      <c r="H85" s="86"/>
      <c r="I85" s="86"/>
    </row>
    <row r="86" spans="1:9" x14ac:dyDescent="0.2">
      <c r="A86" s="86"/>
      <c r="B86" s="86"/>
      <c r="C86" s="86"/>
      <c r="D86" s="86"/>
      <c r="E86" s="86"/>
      <c r="F86" s="86"/>
      <c r="G86" s="87">
        <v>0.58680555555555503</v>
      </c>
      <c r="H86" s="86"/>
      <c r="I86" s="86"/>
    </row>
    <row r="87" spans="1:9" x14ac:dyDescent="0.2">
      <c r="A87" s="86"/>
      <c r="B87" s="86"/>
      <c r="C87" s="86"/>
      <c r="D87" s="86"/>
      <c r="E87" s="86"/>
      <c r="F87" s="86"/>
      <c r="G87" s="87">
        <v>0.59027777777777701</v>
      </c>
      <c r="H87" s="86"/>
      <c r="I87" s="86"/>
    </row>
    <row r="88" spans="1:9" x14ac:dyDescent="0.2">
      <c r="A88" s="86"/>
      <c r="B88" s="86"/>
      <c r="C88" s="86"/>
      <c r="D88" s="86"/>
      <c r="E88" s="86"/>
      <c r="F88" s="86"/>
      <c r="G88" s="87">
        <v>0.593749999999999</v>
      </c>
      <c r="H88" s="86"/>
      <c r="I88" s="86"/>
    </row>
    <row r="89" spans="1:9" x14ac:dyDescent="0.2">
      <c r="A89" s="86"/>
      <c r="B89" s="86"/>
      <c r="C89" s="86"/>
      <c r="D89" s="86"/>
      <c r="E89" s="86"/>
      <c r="F89" s="86"/>
      <c r="G89" s="87">
        <v>0.59722222222222099</v>
      </c>
      <c r="H89" s="86"/>
      <c r="I89" s="86"/>
    </row>
    <row r="90" spans="1:9" x14ac:dyDescent="0.2">
      <c r="A90" s="86"/>
      <c r="B90" s="86"/>
      <c r="C90" s="86"/>
      <c r="D90" s="86"/>
      <c r="E90" s="86"/>
      <c r="F90" s="86"/>
      <c r="G90" s="87">
        <v>0.60069444444444398</v>
      </c>
      <c r="H90" s="86"/>
      <c r="I90" s="86"/>
    </row>
    <row r="91" spans="1:9" x14ac:dyDescent="0.2">
      <c r="A91" s="86"/>
      <c r="B91" s="86"/>
      <c r="C91" s="86"/>
      <c r="D91" s="86"/>
      <c r="E91" s="86"/>
      <c r="F91" s="86"/>
      <c r="G91" s="87">
        <v>0.60416666666666596</v>
      </c>
      <c r="H91" s="86"/>
      <c r="I91" s="86"/>
    </row>
    <row r="92" spans="1:9" x14ac:dyDescent="0.2">
      <c r="A92" s="86"/>
      <c r="B92" s="86"/>
      <c r="C92" s="86"/>
      <c r="D92" s="86"/>
      <c r="E92" s="86"/>
      <c r="F92" s="86"/>
      <c r="G92" s="87">
        <v>0.60763888888888795</v>
      </c>
      <c r="H92" s="86"/>
      <c r="I92" s="86"/>
    </row>
    <row r="93" spans="1:9" x14ac:dyDescent="0.2">
      <c r="A93" s="86"/>
      <c r="B93" s="86"/>
      <c r="C93" s="86"/>
      <c r="D93" s="86"/>
      <c r="E93" s="86"/>
      <c r="F93" s="86"/>
      <c r="G93" s="87">
        <v>0.61111111111111005</v>
      </c>
      <c r="H93" s="86"/>
      <c r="I93" s="86"/>
    </row>
    <row r="94" spans="1:9" x14ac:dyDescent="0.2">
      <c r="A94" s="86"/>
      <c r="B94" s="86"/>
      <c r="C94" s="86"/>
      <c r="D94" s="86"/>
      <c r="E94" s="86"/>
      <c r="F94" s="86"/>
      <c r="G94" s="87">
        <v>0.61458333333333304</v>
      </c>
      <c r="H94" s="86"/>
      <c r="I94" s="86"/>
    </row>
    <row r="95" spans="1:9" x14ac:dyDescent="0.2">
      <c r="A95" s="86"/>
      <c r="B95" s="86"/>
      <c r="C95" s="86"/>
      <c r="D95" s="86"/>
      <c r="E95" s="86"/>
      <c r="F95" s="86"/>
      <c r="G95" s="87">
        <v>0.61805555555555503</v>
      </c>
      <c r="H95" s="86"/>
      <c r="I95" s="86"/>
    </row>
    <row r="96" spans="1:9" x14ac:dyDescent="0.2">
      <c r="A96" s="86"/>
      <c r="B96" s="86"/>
      <c r="C96" s="86"/>
      <c r="D96" s="86"/>
      <c r="E96" s="86"/>
      <c r="F96" s="86"/>
      <c r="G96" s="87">
        <v>0.62152777777777701</v>
      </c>
      <c r="H96" s="86"/>
      <c r="I96" s="86"/>
    </row>
    <row r="97" spans="1:9" x14ac:dyDescent="0.2">
      <c r="A97" s="86"/>
      <c r="B97" s="86"/>
      <c r="C97" s="86"/>
      <c r="D97" s="86"/>
      <c r="E97" s="86"/>
      <c r="F97" s="86"/>
      <c r="G97" s="87">
        <v>0.624999999999999</v>
      </c>
      <c r="H97" s="86"/>
      <c r="I97" s="86"/>
    </row>
    <row r="98" spans="1:9" x14ac:dyDescent="0.2">
      <c r="A98" s="86"/>
      <c r="B98" s="86"/>
      <c r="C98" s="86"/>
      <c r="D98" s="86"/>
      <c r="E98" s="86"/>
      <c r="F98" s="86"/>
      <c r="G98" s="87">
        <v>0.62847222222222099</v>
      </c>
      <c r="H98" s="86"/>
      <c r="I98" s="86"/>
    </row>
    <row r="99" spans="1:9" x14ac:dyDescent="0.2">
      <c r="A99" s="86"/>
      <c r="B99" s="86"/>
      <c r="C99" s="86"/>
      <c r="D99" s="86"/>
      <c r="E99" s="86"/>
      <c r="F99" s="86"/>
      <c r="G99" s="87">
        <v>0.63194444444444398</v>
      </c>
      <c r="H99" s="86"/>
      <c r="I99" s="86"/>
    </row>
    <row r="100" spans="1:9" x14ac:dyDescent="0.2">
      <c r="A100" s="86"/>
      <c r="B100" s="86"/>
      <c r="C100" s="86"/>
      <c r="D100" s="86"/>
      <c r="E100" s="86"/>
      <c r="F100" s="86"/>
      <c r="G100" s="87">
        <v>0.63541666666666596</v>
      </c>
      <c r="H100" s="86"/>
      <c r="I100" s="86"/>
    </row>
    <row r="101" spans="1:9" x14ac:dyDescent="0.2">
      <c r="A101" s="86"/>
      <c r="B101" s="86"/>
      <c r="C101" s="86"/>
      <c r="D101" s="86"/>
      <c r="E101" s="86"/>
      <c r="F101" s="86"/>
      <c r="G101" s="87">
        <v>0.63888888888888795</v>
      </c>
      <c r="H101" s="86"/>
      <c r="I101" s="86"/>
    </row>
    <row r="102" spans="1:9" x14ac:dyDescent="0.2">
      <c r="A102" s="86"/>
      <c r="B102" s="86"/>
      <c r="C102" s="86"/>
      <c r="D102" s="86"/>
      <c r="E102" s="86"/>
      <c r="F102" s="86"/>
      <c r="G102" s="87">
        <v>0.64236111111111005</v>
      </c>
      <c r="H102" s="86"/>
      <c r="I102" s="86"/>
    </row>
    <row r="103" spans="1:9" x14ac:dyDescent="0.2">
      <c r="A103" s="86"/>
      <c r="B103" s="86"/>
      <c r="C103" s="86"/>
      <c r="D103" s="86"/>
      <c r="E103" s="86"/>
      <c r="F103" s="86"/>
      <c r="G103" s="87">
        <v>0.64583333333333204</v>
      </c>
      <c r="H103" s="86"/>
      <c r="I103" s="86"/>
    </row>
    <row r="104" spans="1:9" x14ac:dyDescent="0.2">
      <c r="A104" s="86"/>
      <c r="B104" s="86"/>
      <c r="C104" s="86"/>
      <c r="D104" s="86"/>
      <c r="E104" s="86"/>
      <c r="F104" s="86"/>
      <c r="G104" s="87">
        <v>0.64930555555555503</v>
      </c>
      <c r="H104" s="86"/>
      <c r="I104" s="86"/>
    </row>
    <row r="105" spans="1:9" x14ac:dyDescent="0.2">
      <c r="A105" s="86"/>
      <c r="B105" s="86"/>
      <c r="C105" s="86"/>
      <c r="D105" s="86"/>
      <c r="E105" s="86"/>
      <c r="F105" s="86"/>
      <c r="G105" s="87">
        <v>0.65277777777777701</v>
      </c>
      <c r="H105" s="86"/>
      <c r="I105" s="86"/>
    </row>
    <row r="106" spans="1:9" x14ac:dyDescent="0.2">
      <c r="A106" s="86"/>
      <c r="B106" s="86"/>
      <c r="C106" s="86"/>
      <c r="D106" s="86"/>
      <c r="E106" s="86"/>
      <c r="F106" s="86"/>
      <c r="G106" s="87">
        <v>0.656249999999999</v>
      </c>
      <c r="H106" s="86"/>
      <c r="I106" s="86"/>
    </row>
    <row r="107" spans="1:9" x14ac:dyDescent="0.2">
      <c r="A107" s="86"/>
      <c r="B107" s="86"/>
      <c r="C107" s="86"/>
      <c r="D107" s="86"/>
      <c r="E107" s="86"/>
      <c r="F107" s="86"/>
      <c r="G107" s="87">
        <v>0.65972222222222099</v>
      </c>
      <c r="H107" s="86"/>
      <c r="I107" s="86"/>
    </row>
    <row r="108" spans="1:9" x14ac:dyDescent="0.2">
      <c r="A108" s="86"/>
      <c r="B108" s="86"/>
      <c r="C108" s="86"/>
      <c r="D108" s="86"/>
      <c r="E108" s="86"/>
      <c r="F108" s="86"/>
      <c r="G108" s="87">
        <v>0.66319444444444298</v>
      </c>
      <c r="H108" s="86"/>
      <c r="I108" s="86"/>
    </row>
    <row r="109" spans="1:9" x14ac:dyDescent="0.2">
      <c r="A109" s="86"/>
      <c r="B109" s="86"/>
      <c r="C109" s="86"/>
      <c r="D109" s="86"/>
      <c r="E109" s="86"/>
      <c r="F109" s="86"/>
      <c r="G109" s="87">
        <v>0.66666666666666596</v>
      </c>
      <c r="H109" s="86"/>
      <c r="I109" s="86"/>
    </row>
    <row r="110" spans="1:9" x14ac:dyDescent="0.2">
      <c r="A110" s="86"/>
      <c r="B110" s="86"/>
      <c r="C110" s="86"/>
      <c r="D110" s="86"/>
      <c r="E110" s="86"/>
      <c r="F110" s="86"/>
      <c r="G110" s="87">
        <v>0.67013888888888795</v>
      </c>
      <c r="H110" s="86"/>
      <c r="I110" s="86"/>
    </row>
    <row r="111" spans="1:9" x14ac:dyDescent="0.2">
      <c r="A111" s="86"/>
      <c r="B111" s="86"/>
      <c r="C111" s="86"/>
      <c r="D111" s="86"/>
      <c r="E111" s="86"/>
      <c r="F111" s="86"/>
      <c r="G111" s="87">
        <v>0.67361111111111005</v>
      </c>
      <c r="H111" s="86"/>
      <c r="I111" s="86"/>
    </row>
    <row r="112" spans="1:9" x14ac:dyDescent="0.2">
      <c r="A112" s="86"/>
      <c r="B112" s="86"/>
      <c r="C112" s="86"/>
      <c r="D112" s="86"/>
      <c r="E112" s="86"/>
      <c r="F112" s="86"/>
      <c r="G112" s="87">
        <v>0.67708333333333204</v>
      </c>
      <c r="H112" s="86"/>
      <c r="I112" s="86"/>
    </row>
    <row r="113" spans="1:9" x14ac:dyDescent="0.2">
      <c r="A113" s="86"/>
      <c r="B113" s="86"/>
      <c r="C113" s="86"/>
      <c r="D113" s="86"/>
      <c r="E113" s="86"/>
      <c r="F113" s="86"/>
      <c r="G113" s="87">
        <v>0.68055555555555503</v>
      </c>
      <c r="H113" s="86"/>
      <c r="I113" s="86"/>
    </row>
    <row r="114" spans="1:9" x14ac:dyDescent="0.2">
      <c r="A114" s="86"/>
      <c r="B114" s="86"/>
      <c r="C114" s="86"/>
      <c r="D114" s="86"/>
      <c r="E114" s="86"/>
      <c r="F114" s="86"/>
      <c r="G114" s="87">
        <v>0.68402777777777701</v>
      </c>
      <c r="H114" s="86"/>
      <c r="I114" s="86"/>
    </row>
    <row r="115" spans="1:9" x14ac:dyDescent="0.2">
      <c r="A115" s="86"/>
      <c r="B115" s="86"/>
      <c r="C115" s="86"/>
      <c r="D115" s="86"/>
      <c r="E115" s="86"/>
      <c r="F115" s="86"/>
      <c r="G115" s="87">
        <v>0.687499999999999</v>
      </c>
      <c r="H115" s="86"/>
      <c r="I115" s="86"/>
    </row>
    <row r="116" spans="1:9" x14ac:dyDescent="0.2">
      <c r="A116" s="86"/>
      <c r="B116" s="86"/>
      <c r="C116" s="86"/>
      <c r="D116" s="86"/>
      <c r="E116" s="86"/>
      <c r="F116" s="86"/>
      <c r="G116" s="87">
        <v>0.69097222222222099</v>
      </c>
      <c r="H116" s="86"/>
      <c r="I116" s="86"/>
    </row>
    <row r="117" spans="1:9" x14ac:dyDescent="0.2">
      <c r="A117" s="86"/>
      <c r="B117" s="86"/>
      <c r="C117" s="86"/>
      <c r="D117" s="86"/>
      <c r="E117" s="86"/>
      <c r="F117" s="86"/>
      <c r="G117" s="87">
        <v>0.69444444444444298</v>
      </c>
      <c r="H117" s="86"/>
      <c r="I117" s="86"/>
    </row>
    <row r="118" spans="1:9" x14ac:dyDescent="0.2">
      <c r="A118" s="86"/>
      <c r="B118" s="86"/>
      <c r="C118" s="86"/>
      <c r="D118" s="86"/>
      <c r="E118" s="86"/>
      <c r="F118" s="86"/>
      <c r="G118" s="87">
        <v>0.69791666666666596</v>
      </c>
      <c r="H118" s="86"/>
      <c r="I118" s="86"/>
    </row>
    <row r="119" spans="1:9" x14ac:dyDescent="0.2">
      <c r="A119" s="86"/>
      <c r="B119" s="86"/>
      <c r="C119" s="86"/>
      <c r="D119" s="86"/>
      <c r="E119" s="86"/>
      <c r="F119" s="86"/>
      <c r="G119" s="87">
        <v>0.70138888888888795</v>
      </c>
      <c r="H119" s="86"/>
      <c r="I119" s="86"/>
    </row>
    <row r="120" spans="1:9" x14ac:dyDescent="0.2">
      <c r="A120" s="86"/>
      <c r="B120" s="86"/>
      <c r="C120" s="86"/>
      <c r="D120" s="86"/>
      <c r="E120" s="86"/>
      <c r="F120" s="86"/>
      <c r="G120" s="87">
        <v>0.70486111111111005</v>
      </c>
      <c r="H120" s="86"/>
      <c r="I120" s="86"/>
    </row>
    <row r="121" spans="1:9" x14ac:dyDescent="0.2">
      <c r="A121" s="86"/>
      <c r="B121" s="86"/>
      <c r="C121" s="86"/>
      <c r="D121" s="86"/>
      <c r="E121" s="86"/>
      <c r="F121" s="86"/>
      <c r="G121" s="87">
        <v>0.70833333333333204</v>
      </c>
      <c r="H121" s="86"/>
      <c r="I121" s="86"/>
    </row>
    <row r="122" spans="1:9" x14ac:dyDescent="0.2">
      <c r="A122" s="86"/>
      <c r="B122" s="86"/>
      <c r="C122" s="86"/>
      <c r="D122" s="86"/>
      <c r="E122" s="86"/>
      <c r="F122" s="86"/>
      <c r="G122" s="87">
        <v>0.71180555555555403</v>
      </c>
      <c r="H122" s="86"/>
      <c r="I122" s="86"/>
    </row>
    <row r="123" spans="1:9" x14ac:dyDescent="0.2">
      <c r="A123" s="86"/>
      <c r="B123" s="86"/>
      <c r="C123" s="86"/>
      <c r="D123" s="86"/>
      <c r="E123" s="86"/>
      <c r="F123" s="86"/>
      <c r="G123" s="87">
        <v>0.71527777777777701</v>
      </c>
      <c r="H123" s="86"/>
      <c r="I123" s="86"/>
    </row>
    <row r="124" spans="1:9" x14ac:dyDescent="0.2">
      <c r="A124" s="86"/>
      <c r="B124" s="86"/>
      <c r="C124" s="86"/>
      <c r="D124" s="86"/>
      <c r="E124" s="86"/>
      <c r="F124" s="86"/>
      <c r="G124" s="87">
        <v>0.718749999999999</v>
      </c>
      <c r="H124" s="86"/>
      <c r="I124" s="86"/>
    </row>
    <row r="125" spans="1:9" x14ac:dyDescent="0.2">
      <c r="A125" s="86"/>
      <c r="B125" s="86"/>
      <c r="C125" s="86"/>
      <c r="D125" s="86"/>
      <c r="E125" s="86"/>
      <c r="F125" s="86"/>
      <c r="G125" s="87">
        <v>0.72222222222222099</v>
      </c>
      <c r="H125" s="86"/>
      <c r="I125" s="86"/>
    </row>
    <row r="126" spans="1:9" x14ac:dyDescent="0.2">
      <c r="A126" s="86"/>
      <c r="B126" s="86"/>
      <c r="C126" s="86"/>
      <c r="D126" s="86"/>
      <c r="E126" s="86"/>
      <c r="F126" s="86"/>
      <c r="G126" s="87">
        <v>0.72569444444444298</v>
      </c>
      <c r="H126" s="86"/>
      <c r="I126" s="86"/>
    </row>
    <row r="127" spans="1:9" x14ac:dyDescent="0.2">
      <c r="A127" s="86"/>
      <c r="B127" s="86"/>
      <c r="C127" s="86"/>
      <c r="D127" s="86"/>
      <c r="E127" s="86"/>
      <c r="F127" s="86"/>
      <c r="G127" s="87">
        <v>0.72916666666666496</v>
      </c>
      <c r="H127" s="86"/>
      <c r="I127" s="86"/>
    </row>
    <row r="128" spans="1:9" x14ac:dyDescent="0.2">
      <c r="A128" s="86"/>
      <c r="B128" s="86"/>
      <c r="C128" s="86"/>
      <c r="D128" s="86"/>
      <c r="E128" s="86"/>
      <c r="F128" s="86"/>
      <c r="G128" s="87">
        <v>0.73263888888888795</v>
      </c>
      <c r="H128" s="86"/>
      <c r="I128" s="86"/>
    </row>
    <row r="129" spans="1:9" x14ac:dyDescent="0.2">
      <c r="A129" s="86"/>
      <c r="B129" s="86"/>
      <c r="C129" s="86"/>
      <c r="D129" s="86"/>
      <c r="E129" s="86"/>
      <c r="F129" s="86"/>
      <c r="G129" s="87">
        <v>0.73611111111111005</v>
      </c>
      <c r="H129" s="86"/>
      <c r="I129" s="86"/>
    </row>
    <row r="130" spans="1:9" x14ac:dyDescent="0.2">
      <c r="A130" s="86"/>
      <c r="B130" s="86"/>
      <c r="C130" s="86"/>
      <c r="D130" s="86"/>
      <c r="E130" s="86"/>
      <c r="F130" s="86"/>
      <c r="G130" s="87">
        <v>0.73958333333333204</v>
      </c>
      <c r="H130" s="86"/>
      <c r="I130" s="86"/>
    </row>
    <row r="131" spans="1:9" x14ac:dyDescent="0.2">
      <c r="A131" s="86"/>
      <c r="B131" s="86"/>
      <c r="C131" s="86"/>
      <c r="D131" s="86"/>
      <c r="E131" s="86"/>
      <c r="F131" s="86"/>
      <c r="G131" s="87">
        <v>0.74305555555555403</v>
      </c>
      <c r="H131" s="86"/>
      <c r="I131" s="86"/>
    </row>
    <row r="132" spans="1:9" x14ac:dyDescent="0.2">
      <c r="A132" s="86"/>
      <c r="B132" s="86"/>
      <c r="C132" s="86"/>
      <c r="D132" s="86"/>
      <c r="E132" s="86"/>
      <c r="F132" s="86"/>
      <c r="G132" s="87">
        <v>0.74652777777777601</v>
      </c>
      <c r="H132" s="86"/>
      <c r="I132" s="86"/>
    </row>
    <row r="133" spans="1:9" x14ac:dyDescent="0.2">
      <c r="A133" s="86"/>
      <c r="B133" s="86"/>
      <c r="C133" s="86"/>
      <c r="D133" s="86"/>
      <c r="E133" s="86"/>
      <c r="F133" s="86"/>
      <c r="G133" s="87">
        <v>0.749999999999999</v>
      </c>
      <c r="H133" s="86"/>
      <c r="I133" s="86"/>
    </row>
    <row r="134" spans="1:9" x14ac:dyDescent="0.2">
      <c r="A134" s="86"/>
      <c r="B134" s="86"/>
      <c r="C134" s="86"/>
      <c r="D134" s="86"/>
      <c r="E134" s="86"/>
      <c r="F134" s="86"/>
      <c r="G134" s="87">
        <v>0.75347222222222099</v>
      </c>
      <c r="H134" s="86"/>
      <c r="I134" s="86"/>
    </row>
    <row r="135" spans="1:9" x14ac:dyDescent="0.2">
      <c r="A135" s="86"/>
      <c r="B135" s="86"/>
      <c r="C135" s="86"/>
      <c r="D135" s="86"/>
      <c r="E135" s="86"/>
      <c r="F135" s="86"/>
      <c r="G135" s="87">
        <v>0.75694444444444298</v>
      </c>
      <c r="H135" s="86"/>
      <c r="I135" s="86"/>
    </row>
    <row r="136" spans="1:9" x14ac:dyDescent="0.2">
      <c r="A136" s="86"/>
      <c r="B136" s="86"/>
      <c r="C136" s="86"/>
      <c r="D136" s="86"/>
      <c r="E136" s="86"/>
      <c r="F136" s="86"/>
      <c r="G136" s="87">
        <v>0.76041666666666496</v>
      </c>
      <c r="H136" s="86"/>
      <c r="I136" s="86"/>
    </row>
    <row r="137" spans="1:9" x14ac:dyDescent="0.2">
      <c r="A137" s="86"/>
      <c r="B137" s="86"/>
      <c r="C137" s="86"/>
      <c r="D137" s="86"/>
      <c r="E137" s="86"/>
      <c r="F137" s="86"/>
      <c r="G137" s="87">
        <v>0.76388888888888795</v>
      </c>
      <c r="H137" s="86"/>
      <c r="I137" s="86"/>
    </row>
    <row r="138" spans="1:9" x14ac:dyDescent="0.2">
      <c r="A138" s="86"/>
      <c r="B138" s="86"/>
      <c r="C138" s="86"/>
      <c r="D138" s="86"/>
      <c r="E138" s="86"/>
      <c r="F138" s="86"/>
      <c r="G138" s="87">
        <v>0.76736111111111005</v>
      </c>
      <c r="H138" s="86"/>
      <c r="I138" s="86"/>
    </row>
    <row r="139" spans="1:9" x14ac:dyDescent="0.2">
      <c r="A139" s="86"/>
      <c r="B139" s="86"/>
      <c r="C139" s="86"/>
      <c r="D139" s="86"/>
      <c r="E139" s="86"/>
      <c r="F139" s="86"/>
      <c r="G139" s="87">
        <v>0.77083333333333204</v>
      </c>
      <c r="H139" s="86"/>
      <c r="I139" s="86"/>
    </row>
    <row r="140" spans="1:9" x14ac:dyDescent="0.2">
      <c r="A140" s="86"/>
      <c r="B140" s="86"/>
      <c r="C140" s="86"/>
      <c r="D140" s="86"/>
      <c r="E140" s="86"/>
      <c r="F140" s="86"/>
      <c r="G140" s="87">
        <v>0.77430555555555403</v>
      </c>
      <c r="H140" s="86"/>
      <c r="I140" s="86"/>
    </row>
    <row r="141" spans="1:9" x14ac:dyDescent="0.2">
      <c r="A141" s="86"/>
      <c r="B141" s="86"/>
      <c r="C141" s="86"/>
      <c r="D141" s="86"/>
      <c r="E141" s="86"/>
      <c r="F141" s="86"/>
      <c r="G141" s="87">
        <v>0.77777777777777601</v>
      </c>
      <c r="H141" s="86"/>
      <c r="I141" s="86"/>
    </row>
    <row r="142" spans="1:9" x14ac:dyDescent="0.2">
      <c r="A142" s="86"/>
      <c r="B142" s="86"/>
      <c r="C142" s="86"/>
      <c r="D142" s="86"/>
      <c r="E142" s="86"/>
      <c r="F142" s="86"/>
      <c r="G142" s="87">
        <v>0.781249999999999</v>
      </c>
      <c r="H142" s="86"/>
      <c r="I142" s="86"/>
    </row>
    <row r="143" spans="1:9" x14ac:dyDescent="0.2">
      <c r="A143" s="86"/>
      <c r="B143" s="86"/>
      <c r="C143" s="86"/>
      <c r="D143" s="86"/>
      <c r="E143" s="86"/>
      <c r="F143" s="86"/>
      <c r="G143" s="87">
        <v>0.78472222222222099</v>
      </c>
      <c r="H143" s="86"/>
      <c r="I143" s="86"/>
    </row>
    <row r="144" spans="1:9" x14ac:dyDescent="0.2">
      <c r="A144" s="86"/>
      <c r="B144" s="86"/>
      <c r="C144" s="86"/>
      <c r="D144" s="86"/>
      <c r="E144" s="86"/>
      <c r="F144" s="86"/>
      <c r="G144" s="87">
        <v>0.78819444444444298</v>
      </c>
      <c r="H144" s="86"/>
      <c r="I144" s="86"/>
    </row>
    <row r="145" spans="1:9" x14ac:dyDescent="0.2">
      <c r="A145" s="86"/>
      <c r="B145" s="86"/>
      <c r="C145" s="86"/>
      <c r="D145" s="86"/>
      <c r="E145" s="86"/>
      <c r="F145" s="86"/>
      <c r="G145" s="87">
        <v>0.79166666666666496</v>
      </c>
      <c r="H145" s="86"/>
      <c r="I145" s="86"/>
    </row>
    <row r="146" spans="1:9" x14ac:dyDescent="0.2">
      <c r="A146" s="86"/>
      <c r="B146" s="86"/>
      <c r="C146" s="86"/>
      <c r="D146" s="86"/>
      <c r="E146" s="86"/>
      <c r="F146" s="86"/>
      <c r="G146" s="87">
        <v>0.79513888888888695</v>
      </c>
      <c r="H146" s="86"/>
      <c r="I146" s="86"/>
    </row>
    <row r="147" spans="1:9" x14ac:dyDescent="0.2">
      <c r="A147" s="86"/>
      <c r="B147" s="86"/>
      <c r="C147" s="86"/>
      <c r="D147" s="86"/>
      <c r="E147" s="86"/>
      <c r="F147" s="86"/>
      <c r="G147" s="87">
        <v>0.79861111111111005</v>
      </c>
      <c r="H147" s="86"/>
      <c r="I147" s="86"/>
    </row>
    <row r="148" spans="1:9" x14ac:dyDescent="0.2">
      <c r="A148" s="86"/>
      <c r="B148" s="86"/>
      <c r="C148" s="86"/>
      <c r="D148" s="86"/>
      <c r="E148" s="86"/>
      <c r="F148" s="86"/>
      <c r="G148" s="87">
        <v>0.80208333333333204</v>
      </c>
      <c r="H148" s="86"/>
      <c r="I148" s="86"/>
    </row>
    <row r="149" spans="1:9" x14ac:dyDescent="0.2">
      <c r="A149" s="86"/>
      <c r="B149" s="86"/>
      <c r="C149" s="86"/>
      <c r="D149" s="86"/>
      <c r="E149" s="86"/>
      <c r="F149" s="86"/>
      <c r="G149" s="87">
        <v>0.80555555555555403</v>
      </c>
      <c r="H149" s="86"/>
      <c r="I149" s="86"/>
    </row>
    <row r="150" spans="1:9" x14ac:dyDescent="0.2">
      <c r="A150" s="86"/>
      <c r="B150" s="86"/>
      <c r="C150" s="86"/>
      <c r="D150" s="86"/>
      <c r="E150" s="86"/>
      <c r="F150" s="86"/>
      <c r="G150" s="87">
        <v>0.80902777777777601</v>
      </c>
      <c r="H150" s="86"/>
      <c r="I150" s="86"/>
    </row>
    <row r="151" spans="1:9" x14ac:dyDescent="0.2">
      <c r="A151" s="86"/>
      <c r="B151" s="86"/>
      <c r="C151" s="86"/>
      <c r="D151" s="86"/>
      <c r="E151" s="86"/>
      <c r="F151" s="86"/>
      <c r="G151" s="87">
        <v>0.812499999999998</v>
      </c>
      <c r="H151" s="86"/>
      <c r="I151" s="86"/>
    </row>
    <row r="152" spans="1:9" x14ac:dyDescent="0.2">
      <c r="A152" s="86"/>
      <c r="B152" s="86"/>
      <c r="C152" s="86"/>
      <c r="D152" s="86"/>
      <c r="E152" s="86"/>
      <c r="F152" s="86"/>
      <c r="G152" s="87">
        <v>0.81597222222222099</v>
      </c>
      <c r="H152" s="86"/>
      <c r="I152" s="86"/>
    </row>
    <row r="153" spans="1:9" x14ac:dyDescent="0.2">
      <c r="A153" s="86"/>
      <c r="B153" s="86"/>
      <c r="C153" s="86"/>
      <c r="D153" s="86"/>
      <c r="E153" s="86"/>
      <c r="F153" s="86"/>
      <c r="G153" s="87">
        <v>0.81944444444444298</v>
      </c>
      <c r="H153" s="86"/>
      <c r="I153" s="86"/>
    </row>
    <row r="154" spans="1:9" x14ac:dyDescent="0.2">
      <c r="A154" s="86"/>
      <c r="B154" s="86"/>
      <c r="C154" s="86"/>
      <c r="D154" s="86"/>
      <c r="E154" s="86"/>
      <c r="F154" s="86"/>
      <c r="G154" s="87">
        <v>0.82291666666666496</v>
      </c>
      <c r="H154" s="86"/>
      <c r="I154" s="86"/>
    </row>
    <row r="155" spans="1:9" x14ac:dyDescent="0.2">
      <c r="A155" s="86"/>
      <c r="B155" s="86"/>
      <c r="C155" s="86"/>
      <c r="D155" s="86"/>
      <c r="E155" s="86"/>
      <c r="F155" s="86"/>
      <c r="G155" s="87">
        <v>0.82638888888888695</v>
      </c>
      <c r="H155" s="86"/>
      <c r="I155" s="86"/>
    </row>
    <row r="156" spans="1:9" x14ac:dyDescent="0.2">
      <c r="A156" s="86"/>
      <c r="B156" s="86"/>
      <c r="C156" s="86"/>
      <c r="D156" s="86"/>
      <c r="E156" s="86"/>
      <c r="F156" s="86"/>
      <c r="G156" s="87">
        <v>0.82986111111111005</v>
      </c>
      <c r="H156" s="86"/>
      <c r="I156" s="86"/>
    </row>
    <row r="157" spans="1:9" x14ac:dyDescent="0.2">
      <c r="A157" s="86"/>
      <c r="B157" s="86"/>
      <c r="C157" s="86"/>
      <c r="D157" s="86"/>
      <c r="E157" s="86"/>
      <c r="F157" s="86"/>
      <c r="G157" s="87">
        <v>0.83333333333333204</v>
      </c>
      <c r="H157" s="86"/>
      <c r="I157" s="86"/>
    </row>
    <row r="158" spans="1:9" x14ac:dyDescent="0.2">
      <c r="A158" s="86"/>
      <c r="B158" s="86"/>
      <c r="C158" s="86"/>
      <c r="D158" s="86"/>
      <c r="E158" s="86"/>
      <c r="F158" s="86"/>
      <c r="G158" s="87">
        <v>0.83680555555555403</v>
      </c>
      <c r="H158" s="86"/>
      <c r="I158" s="86"/>
    </row>
    <row r="159" spans="1:9" x14ac:dyDescent="0.2">
      <c r="A159" s="86"/>
      <c r="B159" s="86"/>
      <c r="C159" s="86"/>
      <c r="D159" s="86"/>
      <c r="E159" s="86"/>
      <c r="F159" s="86"/>
      <c r="G159" s="87">
        <v>0.84027777777777601</v>
      </c>
      <c r="H159" s="86"/>
      <c r="I159" s="86"/>
    </row>
    <row r="160" spans="1:9" x14ac:dyDescent="0.2">
      <c r="A160" s="86"/>
      <c r="B160" s="86"/>
      <c r="C160" s="86"/>
      <c r="D160" s="86"/>
      <c r="E160" s="86"/>
      <c r="F160" s="86"/>
      <c r="G160" s="87">
        <v>0.843749999999998</v>
      </c>
      <c r="H160" s="86"/>
      <c r="I160" s="86"/>
    </row>
    <row r="161" spans="1:9" x14ac:dyDescent="0.2">
      <c r="A161" s="86"/>
      <c r="B161" s="86"/>
      <c r="C161" s="86"/>
      <c r="D161" s="86"/>
      <c r="E161" s="86"/>
      <c r="F161" s="86"/>
      <c r="G161" s="87">
        <v>0.84722222222222099</v>
      </c>
      <c r="H161" s="86"/>
      <c r="I161" s="86"/>
    </row>
    <row r="162" spans="1:9" x14ac:dyDescent="0.2">
      <c r="A162" s="86"/>
      <c r="B162" s="86"/>
      <c r="C162" s="86"/>
      <c r="D162" s="86"/>
      <c r="E162" s="86"/>
      <c r="F162" s="86"/>
      <c r="G162" s="87">
        <v>0.85069444444444298</v>
      </c>
      <c r="H162" s="86"/>
      <c r="I162" s="86"/>
    </row>
    <row r="163" spans="1:9" x14ac:dyDescent="0.2">
      <c r="A163" s="86"/>
      <c r="B163" s="86"/>
      <c r="C163" s="86"/>
      <c r="D163" s="86"/>
      <c r="E163" s="86"/>
      <c r="F163" s="86"/>
      <c r="G163" s="87">
        <v>0.85416666666666496</v>
      </c>
      <c r="H163" s="86"/>
      <c r="I163" s="86"/>
    </row>
    <row r="164" spans="1:9" x14ac:dyDescent="0.2">
      <c r="A164" s="86"/>
      <c r="B164" s="86"/>
      <c r="C164" s="86"/>
      <c r="D164" s="86"/>
      <c r="E164" s="86"/>
      <c r="F164" s="86"/>
      <c r="G164" s="87">
        <v>0.85763888888888695</v>
      </c>
      <c r="H164" s="86"/>
      <c r="I164" s="86"/>
    </row>
    <row r="165" spans="1:9" x14ac:dyDescent="0.2">
      <c r="A165" s="86"/>
      <c r="B165" s="86"/>
      <c r="C165" s="86"/>
      <c r="D165" s="86"/>
      <c r="E165" s="86"/>
      <c r="F165" s="86"/>
      <c r="G165" s="87">
        <v>0.86111111111110905</v>
      </c>
      <c r="H165" s="86"/>
      <c r="I165" s="86"/>
    </row>
    <row r="166" spans="1:9" x14ac:dyDescent="0.2">
      <c r="A166" s="86"/>
      <c r="B166" s="86"/>
      <c r="C166" s="86"/>
      <c r="D166" s="86"/>
      <c r="E166" s="86"/>
      <c r="F166" s="86"/>
      <c r="G166" s="87">
        <v>0.86458333333333204</v>
      </c>
      <c r="H166" s="86"/>
      <c r="I166" s="86"/>
    </row>
    <row r="167" spans="1:9" x14ac:dyDescent="0.2">
      <c r="A167" s="86"/>
      <c r="B167" s="86"/>
      <c r="C167" s="86"/>
      <c r="D167" s="86"/>
      <c r="E167" s="86"/>
      <c r="F167" s="86"/>
      <c r="G167" s="87">
        <v>0.86805555555555403</v>
      </c>
      <c r="H167" s="86"/>
      <c r="I167" s="86"/>
    </row>
    <row r="168" spans="1:9" x14ac:dyDescent="0.2">
      <c r="A168" s="86"/>
      <c r="B168" s="86"/>
      <c r="C168" s="86"/>
      <c r="D168" s="86"/>
      <c r="E168" s="86"/>
      <c r="F168" s="86"/>
      <c r="G168" s="87">
        <v>0.87152777777777601</v>
      </c>
      <c r="H168" s="86"/>
      <c r="I168" s="86"/>
    </row>
    <row r="169" spans="1:9" x14ac:dyDescent="0.2">
      <c r="A169" s="86"/>
      <c r="B169" s="86"/>
      <c r="C169" s="86"/>
      <c r="D169" s="86"/>
      <c r="E169" s="86"/>
      <c r="F169" s="86"/>
      <c r="G169" s="87">
        <v>0.874999999999998</v>
      </c>
      <c r="H169" s="86"/>
      <c r="I169" s="86"/>
    </row>
    <row r="170" spans="1:9" x14ac:dyDescent="0.2">
      <c r="A170" s="86"/>
      <c r="B170" s="86"/>
      <c r="C170" s="86"/>
      <c r="D170" s="86"/>
      <c r="E170" s="86"/>
      <c r="F170" s="86"/>
      <c r="G170" s="87">
        <v>0.87847222222221999</v>
      </c>
      <c r="H170" s="86"/>
      <c r="I170" s="86"/>
    </row>
    <row r="171" spans="1:9" x14ac:dyDescent="0.2">
      <c r="A171" s="86"/>
      <c r="B171" s="86"/>
      <c r="C171" s="86"/>
      <c r="D171" s="86"/>
      <c r="E171" s="86"/>
      <c r="F171" s="86"/>
      <c r="G171" s="87">
        <v>0.88194444444444298</v>
      </c>
      <c r="H171" s="86"/>
      <c r="I171" s="86"/>
    </row>
    <row r="172" spans="1:9" x14ac:dyDescent="0.2">
      <c r="A172" s="86"/>
      <c r="B172" s="86"/>
      <c r="C172" s="86"/>
      <c r="D172" s="86"/>
      <c r="E172" s="86"/>
      <c r="F172" s="86"/>
      <c r="G172" s="87">
        <v>0.88541666666666496</v>
      </c>
      <c r="H172" s="86"/>
      <c r="I172" s="86"/>
    </row>
    <row r="173" spans="1:9" x14ac:dyDescent="0.2">
      <c r="A173" s="86"/>
      <c r="B173" s="86"/>
      <c r="C173" s="86"/>
      <c r="D173" s="86"/>
      <c r="E173" s="86"/>
      <c r="F173" s="86"/>
      <c r="G173" s="87">
        <v>0.88888888888888695</v>
      </c>
      <c r="H173" s="86"/>
      <c r="I173" s="86"/>
    </row>
    <row r="174" spans="1:9" x14ac:dyDescent="0.2">
      <c r="A174" s="86"/>
      <c r="B174" s="86"/>
      <c r="C174" s="86"/>
      <c r="D174" s="86"/>
      <c r="E174" s="86"/>
      <c r="F174" s="86"/>
      <c r="G174" s="87">
        <v>0.89236111111110905</v>
      </c>
      <c r="H174" s="86"/>
      <c r="I174" s="86"/>
    </row>
    <row r="175" spans="1:9" x14ac:dyDescent="0.2">
      <c r="A175" s="86"/>
      <c r="B175" s="86"/>
      <c r="C175" s="86"/>
      <c r="D175" s="86"/>
      <c r="E175" s="86"/>
      <c r="F175" s="86"/>
      <c r="G175" s="87">
        <v>0.89583333333333204</v>
      </c>
      <c r="H175" s="86"/>
      <c r="I175" s="86"/>
    </row>
    <row r="176" spans="1:9" x14ac:dyDescent="0.2">
      <c r="A176" s="86"/>
      <c r="B176" s="86"/>
      <c r="C176" s="86"/>
      <c r="D176" s="86"/>
      <c r="E176" s="86"/>
      <c r="F176" s="86"/>
      <c r="G176" s="87">
        <v>0.89930555555555403</v>
      </c>
      <c r="H176" s="86"/>
      <c r="I176" s="86"/>
    </row>
    <row r="177" spans="1:9" x14ac:dyDescent="0.2">
      <c r="A177" s="86"/>
      <c r="B177" s="86"/>
      <c r="C177" s="86"/>
      <c r="D177" s="86"/>
      <c r="E177" s="86"/>
      <c r="F177" s="86"/>
      <c r="G177" s="87">
        <v>0.90277777777777601</v>
      </c>
      <c r="H177" s="86"/>
      <c r="I177" s="86"/>
    </row>
    <row r="178" spans="1:9" x14ac:dyDescent="0.2">
      <c r="A178" s="86"/>
      <c r="B178" s="86"/>
      <c r="C178" s="86"/>
      <c r="D178" s="86"/>
      <c r="E178" s="86"/>
      <c r="F178" s="86"/>
      <c r="G178" s="87">
        <v>0.906249999999998</v>
      </c>
      <c r="H178" s="86"/>
      <c r="I178" s="86"/>
    </row>
  </sheetData>
  <customSheetViews>
    <customSheetView guid="{BF75E22E-8361-4281-A104-65DA88A2E1BF}" topLeftCell="A3">
      <selection activeCell="E38" sqref="E38"/>
      <pageMargins left="0.7" right="0.7" top="0.78740157499999996" bottom="0.78740157499999996" header="0.3" footer="0.3"/>
      <pageSetup paperSize="9" orientation="portrait" horizontalDpi="4294967293" r:id="rId1"/>
    </customSheetView>
  </customSheetViews>
  <pageMargins left="0.7" right="0.7" top="0.78740157499999996" bottom="0.78740157499999996" header="0.3" footer="0.3"/>
  <pageSetup paperSize="9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Formular</vt:lpstr>
      <vt:lpstr>Tabelle2</vt:lpstr>
      <vt:lpstr>Formular!Druckbereich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Fleischlin Vanessa</dc:creator>
  <cp:lastModifiedBy>Stankovic Viktor</cp:lastModifiedBy>
  <cp:lastPrinted>2019-08-23T13:31:01Z</cp:lastPrinted>
  <dcterms:created xsi:type="dcterms:W3CDTF">2017-01-04T12:41:41Z</dcterms:created>
  <dcterms:modified xsi:type="dcterms:W3CDTF">2022-11-23T10:37:10Z</dcterms:modified>
</cp:coreProperties>
</file>