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annine.Blumer\Desktop\"/>
    </mc:Choice>
  </mc:AlternateContent>
  <bookViews>
    <workbookView xWindow="-100" yWindow="500" windowWidth="16660" windowHeight="8860"/>
  </bookViews>
  <sheets>
    <sheet name="Notenrechner BMLW" sheetId="16" r:id="rId1"/>
  </sheets>
  <definedNames>
    <definedName name="_xlnm.Print_Area" localSheetId="0">'Notenrechner BMLW'!$A$1:$AI$47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6" i="16" l="1"/>
  <c r="T19" i="16"/>
  <c r="T31" i="16" l="1"/>
  <c r="T21" i="16"/>
  <c r="X21" i="16" s="1"/>
  <c r="X19" i="16"/>
  <c r="T17" i="16"/>
  <c r="X17" i="16" s="1"/>
  <c r="T15" i="16"/>
  <c r="T33" i="16" l="1"/>
  <c r="X15" i="16"/>
  <c r="Z13" i="16" s="1"/>
  <c r="T5" i="16" l="1"/>
  <c r="X31" i="16" l="1"/>
  <c r="X26" i="16"/>
  <c r="AC21" i="16" l="1"/>
  <c r="AC13" i="16"/>
  <c r="X5" i="16"/>
  <c r="AC9" i="16" s="1"/>
  <c r="AE13" i="16" l="1"/>
  <c r="Z5" i="16"/>
  <c r="AG5" i="16" s="1"/>
  <c r="AC5" i="16"/>
  <c r="AE5" i="16" l="1"/>
  <c r="AI5" i="16" l="1"/>
</calcChain>
</file>

<file path=xl/sharedStrings.xml><?xml version="1.0" encoding="utf-8"?>
<sst xmlns="http://schemas.openxmlformats.org/spreadsheetml/2006/main" count="63" uniqueCount="61">
  <si>
    <t>Branche und Betrieb</t>
  </si>
  <si>
    <t>1. Semester</t>
  </si>
  <si>
    <t>2. Semester</t>
  </si>
  <si>
    <t>3. Semester</t>
  </si>
  <si>
    <t>4. Semester</t>
  </si>
  <si>
    <t>5. Semester</t>
  </si>
  <si>
    <t>6. Semester</t>
  </si>
  <si>
    <t>Standardsprache</t>
  </si>
  <si>
    <t>Projektarbeiten</t>
  </si>
  <si>
    <t>Betrieblicher Teil</t>
  </si>
  <si>
    <t>Schulischer Teil</t>
  </si>
  <si>
    <t>Acht gleichwertige Noten, je auf ganze oder halbe Note gerundet</t>
  </si>
  <si>
    <t>Fachnote</t>
  </si>
  <si>
    <t>6 Arbeits- und Lernsituationen</t>
  </si>
  <si>
    <t>2 üK-Kompetenznachweise oder Prozesseinheiten</t>
  </si>
  <si>
    <t>die Note 4.0 oder höher ist, und</t>
  </si>
  <si>
    <t>keine Fachnote des betrieblichen Teils unter 3,0 liegt</t>
  </si>
  <si>
    <t>nicht mehr als eine Fachnote des betrieblichen Teils ungenügend ist, und</t>
  </si>
  <si>
    <t>Anzahl ungenügende Fachnoten</t>
  </si>
  <si>
    <t>Fachnoten unter 3.0</t>
  </si>
  <si>
    <t>Art. 22 BiVo Kauffrau/Kaufmann EFZ</t>
  </si>
  <si>
    <t>für den schulischen Teil:</t>
  </si>
  <si>
    <t>nicht mehr als zwei Fachnoten des schulischen Teils ungenügend sind, und</t>
  </si>
  <si>
    <t>die Summe der gewichteten negativen Notenabweichungen zur Note 4.0 nicht mehr als 2.0 Notenpunkte beträgt.</t>
  </si>
  <si>
    <t>Gesamtresultat QV</t>
  </si>
  <si>
    <t>1. Jahr</t>
  </si>
  <si>
    <t>2. Jahr</t>
  </si>
  <si>
    <t>3. Jahr</t>
  </si>
  <si>
    <t>2. Fremdsprache</t>
  </si>
  <si>
    <t xml:space="preserve">IKA </t>
  </si>
  <si>
    <t>Das Qualifikationsverfahren ist bestanden, wenn für den betrieblichen Teil:</t>
  </si>
  <si>
    <t xml:space="preserve"> (gilt NICHT für Repetenten/Repetentinnen und NICHT für die Nachholbildung nach Artikel 32 BBV)</t>
  </si>
  <si>
    <t xml:space="preserve">Prüfungsnote </t>
  </si>
  <si>
    <t xml:space="preserve">oder </t>
  </si>
  <si>
    <t>Sprachdiplom</t>
  </si>
  <si>
    <t>1. Fremdsprache</t>
  </si>
  <si>
    <t>Bestehensnormen betrieblicher und schulischer Teil</t>
  </si>
  <si>
    <t>Unterrichtsbereiche/Lerngefässe</t>
  </si>
  <si>
    <t>Summe der negativen Noten-Abweichungen</t>
  </si>
  <si>
    <t>entfällt</t>
  </si>
  <si>
    <t>Wirtschaft und Gesellschaft I</t>
  </si>
  <si>
    <t>Wirtschaft und Gesellschaft II</t>
  </si>
  <si>
    <t>FIRST</t>
  </si>
  <si>
    <t>Erfahrungsnote: Deutsch</t>
  </si>
  <si>
    <t>FRW</t>
  </si>
  <si>
    <t>WR</t>
  </si>
  <si>
    <t>Erfahrungsnoten ersetzen Prüfungsnote (zählt doppelt)</t>
  </si>
  <si>
    <t>Schnitt ERFA (halbe)</t>
  </si>
  <si>
    <t>#6
WR/GP</t>
  </si>
  <si>
    <t>#8
FRW/WR</t>
  </si>
  <si>
    <t>(ohne DELF)</t>
  </si>
  <si>
    <t>QV2020: Corona-Notenrechner BiVo Kaufleute EFZ mit Berufsmaturität</t>
  </si>
  <si>
    <r>
      <t xml:space="preserve">Berufspraxis schriftlich </t>
    </r>
    <r>
      <rPr>
        <b/>
        <sz val="12"/>
        <color theme="0"/>
        <rFont val="Arial"/>
        <family val="2"/>
      </rPr>
      <t>(entfällt)</t>
    </r>
  </si>
  <si>
    <r>
      <t xml:space="preserve">Berufspraxis mündlich </t>
    </r>
    <r>
      <rPr>
        <b/>
        <sz val="12"/>
        <color theme="0"/>
        <rFont val="Arial"/>
        <family val="2"/>
      </rPr>
      <t>(entfällt)</t>
    </r>
  </si>
  <si>
    <r>
      <t xml:space="preserve">Vertiefen und Vernetzen (V&amp;V) </t>
    </r>
    <r>
      <rPr>
        <b/>
        <sz val="12"/>
        <color rgb="FFFFFF00"/>
        <rFont val="Arial"/>
        <family val="2"/>
      </rPr>
      <t>BMLW: IDAF #2, #6, #8</t>
    </r>
  </si>
  <si>
    <r>
      <t xml:space="preserve">Selbständige Arbeit (SA)  </t>
    </r>
    <r>
      <rPr>
        <b/>
        <sz val="12"/>
        <color rgb="FFFFFF00"/>
        <rFont val="Arial"/>
        <family val="2"/>
      </rPr>
      <t>BMLW: IDPA</t>
    </r>
  </si>
  <si>
    <t>Erfahrungsnote IKA MIT vorgezogener IKA-Abschlussprüfung 2019</t>
  </si>
  <si>
    <t>#2 FRW/WR/DE</t>
  </si>
  <si>
    <t>Erfahrungsnoten</t>
  </si>
  <si>
    <t xml:space="preserve">Erfahrungsnote Französisch OHNE Sprachdiplom </t>
  </si>
  <si>
    <t>Erfahurungsnote Englisch MIT vorgezogenem Sprachdiplom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</si>
</sst>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b/>
      <sz val="12"/>
      <color theme="0"/>
      <name val="Calibri"/>
      <family val="2"/>
      <scheme val="minor"/>
    </font>
    <font>
      <b/>
      <sz val="11"/>
      <color theme="0"/>
      <name val="Calibri"/>
      <family val="2"/>
      <scheme val="minor"/>
    </font>
    <font>
      <b/>
      <sz val="18"/>
      <color indexed="8"/>
      <name val="Calibri"/>
      <family val="2"/>
      <scheme val="minor"/>
    </font>
    <font>
      <sz val="11"/>
      <color indexed="8"/>
      <name val="Calibri"/>
      <family val="2"/>
      <scheme val="minor"/>
    </font>
    <font>
      <b/>
      <sz val="11"/>
      <color indexed="8"/>
      <name val="Calibri"/>
      <family val="2"/>
      <scheme val="minor"/>
    </font>
    <font>
      <sz val="12"/>
      <color indexed="8"/>
      <name val="Calibri"/>
      <family val="2"/>
      <scheme val="minor"/>
    </font>
    <font>
      <b/>
      <sz val="11"/>
      <color theme="0"/>
      <name val="Arial"/>
      <family val="2"/>
    </font>
    <font>
      <sz val="11"/>
      <color theme="0"/>
      <name val="Arial"/>
      <family val="2"/>
    </font>
    <font>
      <b/>
      <sz val="18"/>
      <color theme="0"/>
      <name val="Arial"/>
      <family val="2"/>
    </font>
    <font>
      <b/>
      <sz val="18"/>
      <color indexed="8"/>
      <name val="Arial"/>
      <family val="2"/>
    </font>
    <font>
      <b/>
      <sz val="12"/>
      <name val="Arial"/>
      <family val="2"/>
    </font>
    <font>
      <b/>
      <sz val="14"/>
      <name val="Arial"/>
      <family val="2"/>
    </font>
    <font>
      <b/>
      <sz val="9.8000000000000007"/>
      <name val="Arial"/>
      <family val="2"/>
    </font>
    <font>
      <b/>
      <sz val="14"/>
      <color indexed="8"/>
      <name val="Arial"/>
      <family val="2"/>
    </font>
    <font>
      <b/>
      <sz val="14"/>
      <color theme="0"/>
      <name val="Arial"/>
      <family val="2"/>
    </font>
    <font>
      <b/>
      <sz val="16"/>
      <color indexed="8"/>
      <name val="Arial"/>
      <family val="2"/>
    </font>
    <font>
      <b/>
      <sz val="11"/>
      <color indexed="8"/>
      <name val="Arial"/>
      <family val="2"/>
    </font>
    <font>
      <b/>
      <sz val="12"/>
      <color theme="0"/>
      <name val="Arial"/>
      <family val="2"/>
    </font>
    <font>
      <sz val="9"/>
      <color theme="0"/>
      <name val="Arial"/>
      <family val="2"/>
    </font>
    <font>
      <sz val="11"/>
      <color indexed="8"/>
      <name val="Arial"/>
      <family val="2"/>
    </font>
    <font>
      <sz val="12"/>
      <color theme="0"/>
      <name val="Arial"/>
      <family val="2"/>
    </font>
    <font>
      <b/>
      <sz val="12"/>
      <color indexed="8"/>
      <name val="Arial"/>
      <family val="2"/>
    </font>
    <font>
      <sz val="14"/>
      <color theme="0"/>
      <name val="Arial"/>
      <family val="2"/>
    </font>
    <font>
      <b/>
      <sz val="20"/>
      <name val="Arial"/>
      <family val="2"/>
    </font>
    <font>
      <b/>
      <sz val="16"/>
      <color theme="0"/>
      <name val="Arial"/>
      <family val="2"/>
    </font>
    <font>
      <b/>
      <sz val="20"/>
      <color theme="0"/>
      <name val="Arial"/>
      <family val="2"/>
    </font>
    <font>
      <sz val="12"/>
      <color indexed="8"/>
      <name val="Arial"/>
      <family val="2"/>
    </font>
    <font>
      <b/>
      <sz val="18"/>
      <color rgb="FFFF0000"/>
      <name val="Arial"/>
      <family val="2"/>
    </font>
    <font>
      <b/>
      <sz val="11"/>
      <name val="Arial"/>
      <family val="2"/>
    </font>
    <font>
      <sz val="14"/>
      <name val="Arial"/>
      <family val="2"/>
    </font>
    <font>
      <sz val="12"/>
      <name val="Arial"/>
      <family val="2"/>
    </font>
    <font>
      <b/>
      <sz val="18"/>
      <name val="Arial"/>
      <family val="2"/>
    </font>
    <font>
      <sz val="10"/>
      <name val="Arial"/>
      <family val="2"/>
    </font>
    <font>
      <b/>
      <sz val="12"/>
      <color rgb="FFFFFF00"/>
      <name val="Arial"/>
      <family val="2"/>
    </font>
  </fonts>
  <fills count="19">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rgb="FFC00000"/>
        <bgColor indexed="64"/>
      </patternFill>
    </fill>
    <fill>
      <patternFill patternType="solid">
        <fgColor rgb="FF0070C0"/>
        <bgColor indexed="64"/>
      </patternFill>
    </fill>
    <fill>
      <patternFill patternType="solid">
        <fgColor theme="6" tint="0.79998168889431442"/>
        <bgColor indexed="64"/>
      </patternFill>
    </fill>
  </fills>
  <borders count="7">
    <border>
      <left/>
      <right/>
      <top/>
      <bottom/>
      <diagonal/>
    </border>
    <border>
      <left/>
      <right/>
      <top/>
      <bottom style="medium">
        <color theme="0"/>
      </bottom>
      <diagonal/>
    </border>
    <border>
      <left style="thin">
        <color indexed="64"/>
      </left>
      <right style="thin">
        <color indexed="64"/>
      </right>
      <top style="medium">
        <color theme="0"/>
      </top>
      <bottom style="thin">
        <color indexed="64"/>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67">
    <xf numFmtId="0" fontId="0" fillId="0" borderId="0" xfId="0"/>
    <xf numFmtId="164" fontId="3" fillId="0" borderId="0" xfId="0" applyNumberFormat="1" applyFont="1" applyBorder="1" applyAlignment="1" applyProtection="1">
      <alignment vertical="center"/>
    </xf>
    <xf numFmtId="164" fontId="4" fillId="0" borderId="0" xfId="0" applyNumberFormat="1" applyFont="1" applyBorder="1" applyProtection="1"/>
    <xf numFmtId="164" fontId="4" fillId="0" borderId="0" xfId="0" applyNumberFormat="1" applyFont="1" applyFill="1" applyBorder="1" applyAlignment="1" applyProtection="1">
      <alignment horizontal="center" vertical="center" textRotation="90"/>
    </xf>
    <xf numFmtId="164" fontId="4" fillId="0" borderId="0" xfId="0" applyNumberFormat="1" applyFont="1" applyFill="1" applyBorder="1" applyProtection="1"/>
    <xf numFmtId="164" fontId="6" fillId="0" borderId="0" xfId="0" applyNumberFormat="1" applyFont="1" applyFill="1" applyBorder="1" applyProtection="1"/>
    <xf numFmtId="164" fontId="6" fillId="0" borderId="0" xfId="0" applyNumberFormat="1" applyFont="1" applyBorder="1" applyProtection="1"/>
    <xf numFmtId="164" fontId="3" fillId="0" borderId="0" xfId="0" applyNumberFormat="1" applyFont="1" applyBorder="1" applyProtection="1"/>
    <xf numFmtId="164" fontId="5" fillId="0" borderId="0" xfId="0" applyNumberFormat="1" applyFont="1" applyFill="1" applyBorder="1" applyAlignment="1" applyProtection="1">
      <alignment vertical="center" textRotation="90"/>
    </xf>
    <xf numFmtId="164" fontId="3" fillId="0" borderId="0" xfId="0" applyNumberFormat="1" applyFont="1" applyBorder="1" applyAlignment="1" applyProtection="1">
      <alignment vertical="top"/>
    </xf>
    <xf numFmtId="164" fontId="9" fillId="16" borderId="0" xfId="0" applyNumberFormat="1" applyFont="1" applyFill="1" applyBorder="1" applyAlignment="1" applyProtection="1">
      <alignment vertical="center"/>
    </xf>
    <xf numFmtId="164" fontId="10" fillId="0" borderId="0" xfId="0" applyNumberFormat="1" applyFont="1" applyBorder="1" applyAlignment="1" applyProtection="1">
      <alignment vertical="center"/>
    </xf>
    <xf numFmtId="164" fontId="9" fillId="0" borderId="0" xfId="0" applyNumberFormat="1" applyFont="1" applyFill="1" applyBorder="1" applyAlignment="1" applyProtection="1">
      <alignment horizontal="center" vertical="center"/>
    </xf>
    <xf numFmtId="164" fontId="14" fillId="0" borderId="0" xfId="0" applyNumberFormat="1" applyFont="1" applyFill="1" applyBorder="1" applyAlignment="1" applyProtection="1">
      <alignment horizontal="center" vertical="center"/>
    </xf>
    <xf numFmtId="164" fontId="15" fillId="16" borderId="0" xfId="0" applyNumberFormat="1" applyFont="1" applyFill="1" applyBorder="1" applyAlignment="1" applyProtection="1">
      <alignment vertical="top"/>
    </xf>
    <xf numFmtId="164" fontId="9" fillId="16" borderId="0" xfId="0" applyNumberFormat="1" applyFont="1" applyFill="1" applyBorder="1" applyAlignment="1" applyProtection="1">
      <alignment vertical="top"/>
    </xf>
    <xf numFmtId="164" fontId="10" fillId="0" borderId="0" xfId="0" applyNumberFormat="1" applyFont="1" applyBorder="1" applyAlignment="1" applyProtection="1">
      <alignment vertical="top"/>
    </xf>
    <xf numFmtId="164" fontId="11" fillId="0" borderId="0" xfId="0" applyNumberFormat="1" applyFont="1" applyFill="1" applyBorder="1" applyAlignment="1" applyProtection="1">
      <alignment horizontal="center" vertical="top"/>
    </xf>
    <xf numFmtId="164" fontId="9" fillId="0" borderId="0" xfId="0" applyNumberFormat="1" applyFont="1" applyFill="1" applyBorder="1" applyAlignment="1" applyProtection="1">
      <alignment horizontal="center" vertical="top"/>
    </xf>
    <xf numFmtId="164" fontId="14" fillId="0" borderId="0" xfId="0" applyNumberFormat="1" applyFont="1" applyFill="1" applyBorder="1" applyAlignment="1" applyProtection="1">
      <alignment horizontal="center" vertical="top"/>
    </xf>
    <xf numFmtId="164" fontId="14" fillId="0" borderId="0" xfId="0" applyNumberFormat="1" applyFont="1" applyBorder="1" applyAlignment="1" applyProtection="1">
      <alignment horizontal="center" vertical="top"/>
    </xf>
    <xf numFmtId="164" fontId="16" fillId="0" borderId="0" xfId="0" applyNumberFormat="1" applyFont="1" applyFill="1" applyBorder="1" applyAlignment="1" applyProtection="1"/>
    <xf numFmtId="164" fontId="17" fillId="0" borderId="0" xfId="0" applyNumberFormat="1" applyFont="1" applyFill="1" applyBorder="1" applyAlignment="1" applyProtection="1"/>
    <xf numFmtId="164" fontId="17" fillId="0" borderId="0" xfId="0" applyNumberFormat="1" applyFont="1" applyBorder="1" applyProtection="1"/>
    <xf numFmtId="164" fontId="18" fillId="0" borderId="0" xfId="0" applyNumberFormat="1" applyFont="1" applyFill="1" applyBorder="1" applyAlignment="1" applyProtection="1">
      <alignment horizontal="center"/>
    </xf>
    <xf numFmtId="164" fontId="15" fillId="0" borderId="0" xfId="0" applyNumberFormat="1" applyFont="1" applyFill="1" applyBorder="1" applyAlignment="1" applyProtection="1">
      <alignment horizontal="center"/>
    </xf>
    <xf numFmtId="164" fontId="14" fillId="0" borderId="0" xfId="0" applyNumberFormat="1" applyFont="1" applyBorder="1" applyAlignment="1" applyProtection="1">
      <alignment horizontal="center"/>
    </xf>
    <xf numFmtId="164" fontId="17" fillId="0" borderId="0" xfId="0" applyNumberFormat="1" applyFont="1" applyFill="1" applyBorder="1" applyProtection="1"/>
    <xf numFmtId="164" fontId="19" fillId="0" borderId="0" xfId="0" applyNumberFormat="1" applyFont="1" applyFill="1" applyBorder="1" applyProtection="1"/>
    <xf numFmtId="164" fontId="8" fillId="0" borderId="0" xfId="0" applyNumberFormat="1" applyFont="1" applyFill="1" applyBorder="1" applyProtection="1"/>
    <xf numFmtId="164" fontId="7" fillId="0" borderId="0" xfId="0" applyNumberFormat="1" applyFont="1" applyFill="1" applyBorder="1" applyAlignment="1" applyProtection="1">
      <alignment horizontal="center" vertical="center"/>
    </xf>
    <xf numFmtId="164" fontId="7" fillId="0" borderId="0" xfId="0" applyNumberFormat="1" applyFont="1" applyFill="1" applyBorder="1" applyProtection="1"/>
    <xf numFmtId="164" fontId="20" fillId="0" borderId="0" xfId="0" applyNumberFormat="1" applyFont="1" applyFill="1" applyBorder="1" applyProtection="1"/>
    <xf numFmtId="164" fontId="22" fillId="0" borderId="0" xfId="0" applyNumberFormat="1" applyFont="1" applyFill="1" applyBorder="1" applyProtection="1"/>
    <xf numFmtId="164" fontId="21" fillId="6" borderId="0" xfId="0" applyNumberFormat="1" applyFont="1" applyFill="1" applyBorder="1" applyAlignment="1" applyProtection="1">
      <alignment vertical="center"/>
    </xf>
    <xf numFmtId="164" fontId="23" fillId="6" borderId="0" xfId="0" applyNumberFormat="1" applyFont="1" applyFill="1" applyBorder="1" applyAlignment="1" applyProtection="1">
      <alignment horizontal="center" vertical="center" wrapText="1"/>
      <protection locked="0"/>
    </xf>
    <xf numFmtId="164" fontId="23" fillId="0" borderId="0" xfId="0" applyNumberFormat="1" applyFont="1" applyFill="1" applyBorder="1" applyAlignment="1" applyProtection="1">
      <alignment horizontal="center" vertical="center" wrapText="1"/>
    </xf>
    <xf numFmtId="164" fontId="23" fillId="0" borderId="0" xfId="0" applyNumberFormat="1" applyFont="1" applyFill="1" applyBorder="1" applyAlignment="1" applyProtection="1">
      <alignment horizontal="center"/>
    </xf>
    <xf numFmtId="164" fontId="23" fillId="0" borderId="0" xfId="0" applyNumberFormat="1" applyFont="1" applyFill="1" applyBorder="1" applyProtection="1"/>
    <xf numFmtId="164" fontId="15" fillId="0" borderId="0" xfId="0" applyNumberFormat="1" applyFont="1" applyFill="1" applyBorder="1" applyAlignment="1" applyProtection="1">
      <alignment horizontal="center" vertical="center"/>
    </xf>
    <xf numFmtId="164" fontId="15" fillId="0" borderId="0" xfId="0" applyNumberFormat="1" applyFont="1" applyFill="1" applyBorder="1" applyProtection="1"/>
    <xf numFmtId="164" fontId="25" fillId="0" borderId="0" xfId="0" applyNumberFormat="1" applyFont="1" applyFill="1" applyBorder="1" applyAlignment="1" applyProtection="1">
      <alignment horizontal="center" vertical="center"/>
    </xf>
    <xf numFmtId="164" fontId="27" fillId="0" borderId="0" xfId="0" applyNumberFormat="1" applyFont="1" applyFill="1" applyBorder="1" applyProtection="1"/>
    <xf numFmtId="164" fontId="27" fillId="0" borderId="0" xfId="0" applyNumberFormat="1" applyFont="1" applyFill="1" applyBorder="1" applyAlignment="1" applyProtection="1">
      <alignment vertical="center"/>
    </xf>
    <xf numFmtId="164" fontId="27" fillId="0" borderId="0" xfId="0" applyNumberFormat="1" applyFont="1" applyFill="1" applyBorder="1" applyAlignment="1" applyProtection="1">
      <alignment horizontal="left" vertical="center"/>
    </xf>
    <xf numFmtId="164" fontId="21" fillId="6" borderId="0" xfId="0" applyNumberFormat="1" applyFont="1" applyFill="1" applyBorder="1" applyAlignment="1" applyProtection="1">
      <alignment vertical="center" wrapText="1"/>
    </xf>
    <xf numFmtId="164" fontId="27" fillId="0" borderId="0" xfId="0" applyNumberFormat="1" applyFont="1" applyBorder="1" applyProtection="1"/>
    <xf numFmtId="164" fontId="22" fillId="0" borderId="0" xfId="0" applyNumberFormat="1" applyFont="1" applyBorder="1" applyProtection="1"/>
    <xf numFmtId="164" fontId="27" fillId="0" borderId="0" xfId="0" applyNumberFormat="1" applyFont="1" applyFill="1" applyBorder="1" applyAlignment="1" applyProtection="1">
      <alignment vertical="center" wrapText="1"/>
    </xf>
    <xf numFmtId="164" fontId="15" fillId="0" borderId="0" xfId="0" applyNumberFormat="1" applyFont="1" applyFill="1" applyBorder="1" applyAlignment="1" applyProtection="1">
      <alignment vertical="center"/>
    </xf>
    <xf numFmtId="164" fontId="11" fillId="18" borderId="0" xfId="0" applyNumberFormat="1" applyFont="1" applyFill="1" applyBorder="1" applyProtection="1"/>
    <xf numFmtId="164" fontId="24" fillId="18" borderId="0" xfId="0" applyNumberFormat="1" applyFont="1" applyFill="1" applyBorder="1" applyProtection="1"/>
    <xf numFmtId="164" fontId="18" fillId="0" borderId="0" xfId="0" applyNumberFormat="1" applyFont="1" applyFill="1" applyBorder="1" applyProtection="1"/>
    <xf numFmtId="164" fontId="15" fillId="2" borderId="0"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64" fontId="21" fillId="3" borderId="0" xfId="0" applyNumberFormat="1" applyFont="1" applyFill="1" applyBorder="1" applyAlignment="1" applyProtection="1">
      <alignment vertical="center" wrapText="1"/>
    </xf>
    <xf numFmtId="164" fontId="28" fillId="0" borderId="0" xfId="0" applyNumberFormat="1" applyFont="1" applyFill="1" applyBorder="1" applyProtection="1"/>
    <xf numFmtId="164" fontId="9" fillId="0" borderId="0" xfId="0" applyNumberFormat="1" applyFont="1" applyFill="1" applyBorder="1" applyProtection="1"/>
    <xf numFmtId="164" fontId="10" fillId="0" borderId="0" xfId="0" applyNumberFormat="1" applyFont="1" applyBorder="1" applyProtection="1"/>
    <xf numFmtId="164" fontId="9" fillId="0" borderId="0" xfId="0" applyNumberFormat="1" applyFont="1" applyBorder="1" applyAlignment="1" applyProtection="1">
      <alignment horizontal="center"/>
    </xf>
    <xf numFmtId="164" fontId="9" fillId="0" borderId="0" xfId="0" applyNumberFormat="1" applyFont="1" applyFill="1" applyBorder="1" applyAlignment="1" applyProtection="1">
      <alignment horizontal="center"/>
    </xf>
    <xf numFmtId="164" fontId="29" fillId="0" borderId="0" xfId="0" applyNumberFormat="1" applyFont="1" applyBorder="1" applyAlignment="1" applyProtection="1">
      <alignment horizontal="center" vertical="center"/>
    </xf>
    <xf numFmtId="164" fontId="9" fillId="0" borderId="0" xfId="0" applyNumberFormat="1" applyFont="1" applyBorder="1" applyProtection="1"/>
    <xf numFmtId="164" fontId="15" fillId="0" borderId="0" xfId="0" applyNumberFormat="1" applyFont="1" applyBorder="1" applyProtection="1"/>
    <xf numFmtId="164" fontId="11" fillId="0" borderId="0" xfId="0" applyNumberFormat="1" applyFont="1" applyBorder="1" applyProtection="1"/>
    <xf numFmtId="164" fontId="11" fillId="0" borderId="0" xfId="0" applyNumberFormat="1" applyFont="1" applyFill="1" applyBorder="1" applyProtection="1"/>
    <xf numFmtId="164" fontId="11" fillId="0" borderId="0" xfId="0" applyNumberFormat="1" applyFont="1" applyBorder="1" applyAlignment="1" applyProtection="1">
      <alignment horizontal="center"/>
    </xf>
    <xf numFmtId="164" fontId="11" fillId="0" borderId="0" xfId="0" applyNumberFormat="1" applyFont="1" applyFill="1" applyBorder="1" applyAlignment="1" applyProtection="1">
      <alignment horizontal="center"/>
    </xf>
    <xf numFmtId="164" fontId="7" fillId="0" borderId="0" xfId="0" applyNumberFormat="1" applyFont="1" applyBorder="1" applyAlignment="1" applyProtection="1">
      <alignment horizontal="center" vertical="center"/>
    </xf>
    <xf numFmtId="164" fontId="7" fillId="0" borderId="0" xfId="0" applyNumberFormat="1" applyFont="1" applyBorder="1" applyProtection="1"/>
    <xf numFmtId="164" fontId="27" fillId="9" borderId="0" xfId="0" applyNumberFormat="1" applyFont="1" applyFill="1" applyBorder="1" applyProtection="1"/>
    <xf numFmtId="164" fontId="30" fillId="9" borderId="0" xfId="0" applyNumberFormat="1" applyFont="1" applyFill="1" applyBorder="1" applyAlignment="1" applyProtection="1">
      <alignment horizontal="center"/>
      <protection locked="0"/>
    </xf>
    <xf numFmtId="164" fontId="30" fillId="0" borderId="0" xfId="0" applyNumberFormat="1" applyFont="1" applyFill="1" applyBorder="1" applyProtection="1"/>
    <xf numFmtId="164" fontId="30" fillId="0" borderId="0" xfId="0" applyNumberFormat="1" applyFont="1" applyBorder="1" applyProtection="1"/>
    <xf numFmtId="164" fontId="30" fillId="0" borderId="0" xfId="0" applyNumberFormat="1" applyFont="1" applyFill="1" applyBorder="1" applyAlignment="1" applyProtection="1">
      <alignment textRotation="90"/>
    </xf>
    <xf numFmtId="164" fontId="30" fillId="0" borderId="0" xfId="0" applyNumberFormat="1" applyFont="1" applyFill="1" applyBorder="1" applyAlignment="1" applyProtection="1">
      <alignment horizontal="center"/>
    </xf>
    <xf numFmtId="164" fontId="23" fillId="0" borderId="0" xfId="0" applyNumberFormat="1" applyFont="1" applyFill="1" applyBorder="1" applyAlignment="1" applyProtection="1">
      <alignment textRotation="90"/>
    </xf>
    <xf numFmtId="164" fontId="12" fillId="9" borderId="0" xfId="0" applyNumberFormat="1" applyFont="1" applyFill="1" applyBorder="1" applyAlignment="1" applyProtection="1">
      <alignment horizontal="center"/>
    </xf>
    <xf numFmtId="164" fontId="12" fillId="2" borderId="0" xfId="0" applyNumberFormat="1" applyFont="1" applyFill="1" applyBorder="1" applyAlignment="1" applyProtection="1">
      <alignment horizontal="center"/>
    </xf>
    <xf numFmtId="164" fontId="27" fillId="2" borderId="0" xfId="0" applyNumberFormat="1" applyFont="1" applyFill="1" applyBorder="1" applyProtection="1"/>
    <xf numFmtId="164" fontId="30" fillId="0" borderId="0" xfId="0" applyNumberFormat="1" applyFont="1" applyBorder="1" applyAlignment="1" applyProtection="1">
      <alignment horizontal="center"/>
    </xf>
    <xf numFmtId="164" fontId="15" fillId="0" borderId="0" xfId="0" applyNumberFormat="1" applyFont="1" applyBorder="1" applyAlignment="1" applyProtection="1">
      <alignment horizontal="center" vertical="center"/>
    </xf>
    <xf numFmtId="164" fontId="31" fillId="8" borderId="0" xfId="0" applyNumberFormat="1" applyFont="1" applyFill="1" applyBorder="1" applyProtection="1"/>
    <xf numFmtId="164" fontId="31" fillId="8" borderId="0" xfId="0" applyNumberFormat="1" applyFont="1" applyFill="1" applyBorder="1" applyAlignment="1" applyProtection="1">
      <alignment vertical="center"/>
    </xf>
    <xf numFmtId="164" fontId="23" fillId="14" borderId="0" xfId="0" applyNumberFormat="1" applyFont="1" applyFill="1" applyBorder="1" applyAlignment="1" applyProtection="1">
      <alignment horizontal="center"/>
      <protection locked="0"/>
    </xf>
    <xf numFmtId="164" fontId="23" fillId="0" borderId="0" xfId="0" applyNumberFormat="1" applyFont="1" applyBorder="1" applyProtection="1"/>
    <xf numFmtId="164" fontId="23" fillId="0" borderId="0" xfId="0" applyNumberFormat="1" applyFont="1" applyFill="1" applyBorder="1" applyAlignment="1" applyProtection="1"/>
    <xf numFmtId="164" fontId="15" fillId="14" borderId="0" xfId="0" applyNumberFormat="1" applyFont="1" applyFill="1" applyBorder="1" applyAlignment="1" applyProtection="1">
      <alignment horizontal="center"/>
    </xf>
    <xf numFmtId="164" fontId="30" fillId="0" borderId="0" xfId="0" applyNumberFormat="1" applyFont="1" applyBorder="1" applyAlignment="1" applyProtection="1">
      <alignment horizontal="center" vertical="center"/>
    </xf>
    <xf numFmtId="164" fontId="32" fillId="0" borderId="0" xfId="0" applyNumberFormat="1" applyFont="1" applyBorder="1" applyProtection="1"/>
    <xf numFmtId="164" fontId="32" fillId="0" borderId="0" xfId="0" applyNumberFormat="1" applyFont="1" applyFill="1" applyBorder="1" applyProtection="1"/>
    <xf numFmtId="164" fontId="29" fillId="0" borderId="0" xfId="0" applyNumberFormat="1" applyFont="1" applyBorder="1" applyProtection="1"/>
    <xf numFmtId="164" fontId="29" fillId="0" borderId="0" xfId="0" applyNumberFormat="1" applyFont="1" applyFill="1" applyBorder="1" applyProtection="1"/>
    <xf numFmtId="164" fontId="20" fillId="0" borderId="0" xfId="0" applyNumberFormat="1" applyFont="1" applyBorder="1" applyProtection="1"/>
    <xf numFmtId="164" fontId="21" fillId="11" borderId="0" xfId="0" applyNumberFormat="1" applyFont="1" applyFill="1" applyBorder="1" applyProtection="1"/>
    <xf numFmtId="164" fontId="21" fillId="0" borderId="0" xfId="0" applyNumberFormat="1" applyFont="1" applyFill="1" applyBorder="1" applyProtection="1"/>
    <xf numFmtId="164" fontId="21" fillId="0" borderId="0" xfId="0" applyNumberFormat="1" applyFont="1" applyBorder="1" applyAlignment="1" applyProtection="1">
      <alignment wrapText="1"/>
    </xf>
    <xf numFmtId="164" fontId="23" fillId="11" borderId="0" xfId="0" applyNumberFormat="1" applyFont="1" applyFill="1" applyBorder="1" applyAlignment="1" applyProtection="1">
      <alignment horizontal="center"/>
      <protection locked="0"/>
    </xf>
    <xf numFmtId="164" fontId="23" fillId="2" borderId="0" xfId="0" applyNumberFormat="1" applyFont="1" applyFill="1" applyBorder="1" applyAlignment="1" applyProtection="1">
      <alignment horizontal="center"/>
    </xf>
    <xf numFmtId="164" fontId="15" fillId="11" borderId="0" xfId="0" applyNumberFormat="1" applyFont="1" applyFill="1" applyBorder="1" applyAlignment="1" applyProtection="1">
      <alignment horizontal="center"/>
    </xf>
    <xf numFmtId="164" fontId="15" fillId="11" borderId="0" xfId="0" applyNumberFormat="1" applyFont="1" applyFill="1" applyBorder="1" applyAlignment="1" applyProtection="1">
      <alignment horizontal="center"/>
      <protection locked="0"/>
    </xf>
    <xf numFmtId="164" fontId="11" fillId="13" borderId="0" xfId="0" applyNumberFormat="1" applyFont="1" applyFill="1" applyBorder="1" applyAlignment="1" applyProtection="1">
      <alignment vertical="center" wrapText="1"/>
    </xf>
    <xf numFmtId="164" fontId="21" fillId="2" borderId="0" xfId="0" applyNumberFormat="1" applyFont="1" applyFill="1" applyBorder="1" applyProtection="1"/>
    <xf numFmtId="164" fontId="23" fillId="0" borderId="0" xfId="0" applyNumberFormat="1" applyFont="1" applyBorder="1" applyAlignment="1" applyProtection="1">
      <alignment horizontal="center"/>
    </xf>
    <xf numFmtId="164" fontId="24" fillId="13" borderId="0" xfId="0" applyNumberFormat="1" applyFont="1" applyFill="1" applyBorder="1" applyAlignment="1" applyProtection="1">
      <alignment vertical="center"/>
    </xf>
    <xf numFmtId="164" fontId="21" fillId="17" borderId="0" xfId="0" applyNumberFormat="1" applyFont="1" applyFill="1" applyBorder="1" applyProtection="1"/>
    <xf numFmtId="164" fontId="23" fillId="17" borderId="0" xfId="0" applyNumberFormat="1" applyFont="1" applyFill="1" applyBorder="1" applyAlignment="1" applyProtection="1">
      <alignment horizontal="center"/>
      <protection locked="0"/>
    </xf>
    <xf numFmtId="164" fontId="15" fillId="17" borderId="0" xfId="0" applyNumberFormat="1" applyFont="1" applyFill="1" applyBorder="1" applyAlignment="1" applyProtection="1">
      <alignment horizontal="center"/>
    </xf>
    <xf numFmtId="164" fontId="15" fillId="17" borderId="0" xfId="0" applyNumberFormat="1" applyFont="1" applyFill="1" applyBorder="1" applyAlignment="1" applyProtection="1">
      <alignment horizontal="center"/>
      <protection locked="0"/>
    </xf>
    <xf numFmtId="164" fontId="21" fillId="4" borderId="0" xfId="0" applyNumberFormat="1" applyFont="1" applyFill="1" applyBorder="1" applyProtection="1"/>
    <xf numFmtId="164" fontId="21" fillId="4" borderId="5" xfId="0" applyNumberFormat="1" applyFont="1" applyFill="1" applyBorder="1" applyProtection="1"/>
    <xf numFmtId="164" fontId="21" fillId="0" borderId="0" xfId="0" applyNumberFormat="1" applyFont="1" applyBorder="1" applyProtection="1"/>
    <xf numFmtId="164" fontId="23" fillId="4" borderId="1" xfId="0" applyNumberFormat="1" applyFont="1" applyFill="1" applyBorder="1" applyAlignment="1" applyProtection="1">
      <alignment horizontal="center"/>
      <protection locked="0"/>
    </xf>
    <xf numFmtId="164" fontId="15" fillId="4" borderId="0" xfId="0" applyNumberFormat="1" applyFont="1" applyFill="1" applyBorder="1" applyAlignment="1" applyProtection="1">
      <alignment horizontal="center"/>
    </xf>
    <xf numFmtId="164" fontId="12" fillId="0" borderId="0" xfId="0" applyNumberFormat="1" applyFont="1" applyFill="1" applyBorder="1" applyAlignment="1" applyProtection="1">
      <alignment horizontal="center"/>
    </xf>
    <xf numFmtId="164" fontId="21" fillId="4" borderId="6" xfId="0" applyNumberFormat="1" applyFont="1" applyFill="1" applyBorder="1" applyProtection="1"/>
    <xf numFmtId="164" fontId="23" fillId="4" borderId="2" xfId="0" applyNumberFormat="1" applyFont="1" applyFill="1" applyBorder="1" applyAlignment="1" applyProtection="1">
      <alignment horizontal="center"/>
      <protection locked="0"/>
    </xf>
    <xf numFmtId="164" fontId="23" fillId="4" borderId="3" xfId="0" applyNumberFormat="1" applyFont="1" applyFill="1" applyBorder="1" applyAlignment="1" applyProtection="1">
      <alignment horizontal="center"/>
      <protection locked="0"/>
    </xf>
    <xf numFmtId="164" fontId="33" fillId="0" borderId="0" xfId="0" applyNumberFormat="1" applyFont="1" applyBorder="1" applyAlignment="1" applyProtection="1">
      <alignment horizontal="center"/>
    </xf>
    <xf numFmtId="164" fontId="15" fillId="2" borderId="0" xfId="0" applyNumberFormat="1" applyFont="1" applyFill="1" applyBorder="1" applyAlignment="1" applyProtection="1">
      <alignment horizontal="center"/>
    </xf>
    <xf numFmtId="164" fontId="33" fillId="0" borderId="0" xfId="0" applyNumberFormat="1" applyFont="1" applyBorder="1" applyAlignment="1" applyProtection="1">
      <alignment horizontal="center" wrapText="1"/>
    </xf>
    <xf numFmtId="164" fontId="21" fillId="5" borderId="0" xfId="0" applyNumberFormat="1" applyFont="1" applyFill="1" applyBorder="1" applyProtection="1"/>
    <xf numFmtId="164" fontId="23" fillId="15" borderId="0" xfId="0" applyNumberFormat="1" applyFont="1" applyFill="1" applyBorder="1" applyAlignment="1" applyProtection="1">
      <alignment horizontal="center"/>
      <protection locked="0"/>
    </xf>
    <xf numFmtId="164" fontId="30" fillId="0" borderId="0" xfId="0" applyNumberFormat="1" applyFont="1" applyFill="1" applyBorder="1" applyAlignment="1" applyProtection="1"/>
    <xf numFmtId="2" fontId="23" fillId="15" borderId="0" xfId="0" applyNumberFormat="1" applyFont="1" applyFill="1" applyBorder="1" applyAlignment="1" applyProtection="1">
      <alignment horizontal="center"/>
      <protection locked="0"/>
    </xf>
    <xf numFmtId="164" fontId="27" fillId="0" borderId="0" xfId="0" applyNumberFormat="1" applyFont="1" applyFill="1" applyBorder="1" applyAlignment="1" applyProtection="1"/>
    <xf numFmtId="164" fontId="17" fillId="0" borderId="0" xfId="0" applyNumberFormat="1" applyFont="1" applyBorder="1" applyAlignment="1" applyProtection="1">
      <alignment horizontal="center" vertical="center"/>
    </xf>
    <xf numFmtId="164" fontId="17" fillId="7" borderId="0" xfId="0" applyNumberFormat="1" applyFont="1" applyFill="1" applyBorder="1" applyProtection="1"/>
    <xf numFmtId="164" fontId="20" fillId="7" borderId="0" xfId="0" applyNumberFormat="1" applyFont="1" applyFill="1" applyBorder="1" applyProtection="1"/>
    <xf numFmtId="1" fontId="20" fillId="0" borderId="0" xfId="0" applyNumberFormat="1" applyFont="1" applyBorder="1" applyProtection="1"/>
    <xf numFmtId="164" fontId="30" fillId="0" borderId="0" xfId="0" applyNumberFormat="1" applyFont="1" applyFill="1" applyBorder="1" applyAlignment="1" applyProtection="1">
      <alignment horizontal="center"/>
    </xf>
    <xf numFmtId="164" fontId="15" fillId="15" borderId="0" xfId="0" applyNumberFormat="1" applyFont="1" applyFill="1" applyBorder="1" applyAlignment="1" applyProtection="1">
      <alignment horizontal="center" vertical="center"/>
    </xf>
    <xf numFmtId="164" fontId="2" fillId="5" borderId="0" xfId="0" applyNumberFormat="1" applyFont="1" applyFill="1" applyBorder="1" applyAlignment="1" applyProtection="1">
      <alignment horizontal="center" vertical="center" textRotation="90"/>
    </xf>
    <xf numFmtId="164" fontId="14" fillId="0" borderId="0" xfId="0" applyNumberFormat="1" applyFont="1" applyBorder="1" applyAlignment="1" applyProtection="1">
      <alignment horizontal="center" vertical="center"/>
    </xf>
    <xf numFmtId="164" fontId="21" fillId="3" borderId="0" xfId="0" applyNumberFormat="1" applyFont="1" applyFill="1" applyBorder="1" applyAlignment="1" applyProtection="1">
      <alignment vertical="center"/>
    </xf>
    <xf numFmtId="164" fontId="15" fillId="0" borderId="0" xfId="0" applyNumberFormat="1" applyFont="1" applyFill="1" applyBorder="1" applyAlignment="1" applyProtection="1">
      <alignment horizontal="center" vertical="center"/>
    </xf>
    <xf numFmtId="164" fontId="1" fillId="3" borderId="0" xfId="0" applyNumberFormat="1" applyFont="1" applyFill="1" applyBorder="1" applyAlignment="1" applyProtection="1">
      <alignment horizontal="center" vertical="center" textRotation="90"/>
    </xf>
    <xf numFmtId="164" fontId="21" fillId="3" borderId="0" xfId="0" applyNumberFormat="1" applyFont="1" applyFill="1" applyBorder="1" applyAlignment="1" applyProtection="1">
      <alignment vertical="center"/>
    </xf>
    <xf numFmtId="164" fontId="15" fillId="6" borderId="0" xfId="0" applyNumberFormat="1" applyFont="1" applyFill="1" applyBorder="1" applyAlignment="1" applyProtection="1">
      <alignment horizontal="center" vertical="center"/>
    </xf>
    <xf numFmtId="164" fontId="23" fillId="0" borderId="0" xfId="0" applyNumberFormat="1" applyFont="1" applyFill="1" applyBorder="1" applyAlignment="1" applyProtection="1">
      <alignment horizontal="center" vertical="center" wrapText="1"/>
    </xf>
    <xf numFmtId="164" fontId="23" fillId="6" borderId="0" xfId="0" applyNumberFormat="1" applyFont="1" applyFill="1" applyBorder="1" applyAlignment="1" applyProtection="1">
      <alignment horizontal="center" vertical="center" wrapText="1"/>
      <protection locked="0"/>
    </xf>
    <xf numFmtId="164" fontId="15" fillId="0" borderId="0" xfId="0" applyNumberFormat="1" applyFon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xf>
    <xf numFmtId="164" fontId="13" fillId="0" borderId="0" xfId="0" applyNumberFormat="1" applyFont="1" applyFill="1" applyBorder="1" applyAlignment="1" applyProtection="1">
      <alignment horizontal="center" vertical="center" wrapText="1"/>
    </xf>
    <xf numFmtId="164" fontId="12" fillId="0" borderId="0" xfId="0" applyNumberFormat="1" applyFont="1" applyFill="1" applyBorder="1" applyAlignment="1" applyProtection="1">
      <alignment horizontal="center" vertical="center" wrapText="1"/>
    </xf>
    <xf numFmtId="164" fontId="18" fillId="6" borderId="0" xfId="0" applyNumberFormat="1" applyFont="1" applyFill="1" applyBorder="1" applyAlignment="1" applyProtection="1">
      <alignment horizontal="center"/>
    </xf>
    <xf numFmtId="164" fontId="14" fillId="0" borderId="0" xfId="0" applyNumberFormat="1" applyFont="1" applyBorder="1" applyAlignment="1" applyProtection="1">
      <alignment horizontal="center" vertical="center"/>
    </xf>
    <xf numFmtId="164" fontId="9" fillId="10" borderId="0" xfId="0" applyNumberFormat="1" applyFont="1" applyFill="1" applyBorder="1" applyAlignment="1" applyProtection="1">
      <alignment horizontal="center"/>
    </xf>
    <xf numFmtId="164" fontId="12" fillId="13" borderId="0" xfId="0" applyNumberFormat="1" applyFont="1" applyFill="1" applyBorder="1" applyAlignment="1" applyProtection="1">
      <alignment horizontal="center" vertical="center"/>
    </xf>
    <xf numFmtId="164" fontId="15" fillId="12" borderId="0" xfId="0" applyNumberFormat="1" applyFont="1" applyFill="1" applyBorder="1" applyAlignment="1" applyProtection="1">
      <alignment horizontal="center" vertical="center"/>
    </xf>
    <xf numFmtId="164" fontId="24" fillId="18" borderId="0" xfId="0" applyNumberFormat="1" applyFont="1" applyFill="1" applyBorder="1" applyAlignment="1" applyProtection="1">
      <alignment horizontal="center" vertical="center" wrapText="1"/>
    </xf>
    <xf numFmtId="164" fontId="26" fillId="12" borderId="0" xfId="0" applyNumberFormat="1" applyFont="1" applyFill="1" applyBorder="1" applyAlignment="1" applyProtection="1">
      <alignment horizontal="center" vertical="center"/>
    </xf>
    <xf numFmtId="164" fontId="26" fillId="12" borderId="0" xfId="0" applyNumberFormat="1" applyFont="1" applyFill="1" applyBorder="1" applyAlignment="1" applyProtection="1">
      <alignment horizontal="center" vertical="center" wrapText="1"/>
    </xf>
    <xf numFmtId="1" fontId="24" fillId="13" borderId="0" xfId="0" applyNumberFormat="1" applyFont="1" applyFill="1" applyBorder="1" applyAlignment="1" applyProtection="1">
      <alignment horizontal="center" vertical="center"/>
    </xf>
    <xf numFmtId="164" fontId="24" fillId="13" borderId="0" xfId="0" applyNumberFormat="1" applyFont="1" applyFill="1" applyBorder="1" applyAlignment="1" applyProtection="1">
      <alignment horizontal="center" vertical="center" wrapText="1"/>
    </xf>
    <xf numFmtId="164" fontId="24" fillId="18" borderId="0" xfId="0" applyNumberFormat="1" applyFont="1" applyFill="1" applyBorder="1" applyAlignment="1" applyProtection="1">
      <alignment horizontal="center" vertical="center"/>
    </xf>
    <xf numFmtId="164" fontId="11" fillId="18" borderId="0" xfId="0" applyNumberFormat="1" applyFont="1" applyFill="1" applyBorder="1" applyAlignment="1" applyProtection="1">
      <alignment horizontal="center" vertical="center" wrapText="1"/>
    </xf>
    <xf numFmtId="1" fontId="24" fillId="18" borderId="0" xfId="0" applyNumberFormat="1" applyFont="1" applyFill="1" applyBorder="1" applyAlignment="1" applyProtection="1">
      <alignment horizontal="center" vertical="center"/>
    </xf>
    <xf numFmtId="164" fontId="11" fillId="13" borderId="0" xfId="0" applyNumberFormat="1" applyFont="1" applyFill="1" applyBorder="1" applyAlignment="1" applyProtection="1">
      <alignment horizontal="center" vertical="center" wrapText="1"/>
    </xf>
    <xf numFmtId="164" fontId="24" fillId="13" borderId="0" xfId="0" applyNumberFormat="1" applyFont="1" applyFill="1" applyBorder="1" applyAlignment="1" applyProtection="1">
      <alignment horizontal="center" vertical="center"/>
    </xf>
    <xf numFmtId="164" fontId="21" fillId="5" borderId="0" xfId="0" applyNumberFormat="1" applyFont="1" applyFill="1" applyBorder="1" applyAlignment="1" applyProtection="1">
      <alignment vertical="center"/>
    </xf>
    <xf numFmtId="164" fontId="30" fillId="0" borderId="0" xfId="0" applyNumberFormat="1" applyFont="1" applyFill="1" applyBorder="1" applyAlignment="1" applyProtection="1">
      <alignment horizontal="center"/>
    </xf>
    <xf numFmtId="164" fontId="15" fillId="15" borderId="0" xfId="0" applyNumberFormat="1" applyFont="1" applyFill="1" applyBorder="1" applyAlignment="1" applyProtection="1">
      <alignment horizontal="center" vertical="center"/>
    </xf>
    <xf numFmtId="164" fontId="23" fillId="15" borderId="0" xfId="0" applyNumberFormat="1" applyFont="1" applyFill="1" applyBorder="1" applyAlignment="1" applyProtection="1">
      <alignment horizontal="center"/>
      <protection locked="0"/>
    </xf>
    <xf numFmtId="164" fontId="2" fillId="5" borderId="0" xfId="0" applyNumberFormat="1" applyFont="1" applyFill="1" applyBorder="1" applyAlignment="1" applyProtection="1">
      <alignment horizontal="center" vertical="center" textRotation="90"/>
    </xf>
    <xf numFmtId="164" fontId="15" fillId="4" borderId="1" xfId="0" applyNumberFormat="1" applyFont="1" applyFill="1" applyBorder="1" applyAlignment="1" applyProtection="1">
      <alignment horizontal="center"/>
    </xf>
    <xf numFmtId="164" fontId="15" fillId="4" borderId="4" xfId="0" applyNumberFormat="1" applyFont="1" applyFill="1" applyBorder="1" applyAlignment="1" applyProtection="1">
      <alignment horizontal="center"/>
    </xf>
  </cellXfs>
  <cellStyles count="1">
    <cellStyle name="Standard" xfId="0" builtinId="0"/>
  </cellStyles>
  <dxfs count="2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C000"/>
      </font>
    </dxf>
  </dxfs>
  <tableStyles count="0" defaultTableStyle="TableStyleMedium2" defaultPivotStyle="PivotStyleLight16"/>
  <colors>
    <mruColors>
      <color rgb="FFFF66FF"/>
      <color rgb="FF143C7D"/>
      <color rgb="FF5283BE"/>
      <color rgb="FF417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4756</xdr:colOff>
      <xdr:row>0</xdr:row>
      <xdr:rowOff>4748</xdr:rowOff>
    </xdr:from>
    <xdr:to>
      <xdr:col>17</xdr:col>
      <xdr:colOff>762001</xdr:colOff>
      <xdr:row>2</xdr:row>
      <xdr:rowOff>14287</xdr:rowOff>
    </xdr:to>
    <xdr:sp macro="" textlink="">
      <xdr:nvSpPr>
        <xdr:cNvPr id="2" name="Textfeld 1">
          <a:extLst>
            <a:ext uri="{FF2B5EF4-FFF2-40B4-BE49-F238E27FC236}">
              <a16:creationId xmlns:a16="http://schemas.microsoft.com/office/drawing/2014/main" id="{8AF0474B-7F9C-42A7-8B3F-19078EE6077D}"/>
            </a:ext>
          </a:extLst>
        </xdr:cNvPr>
        <xdr:cNvSpPr txBox="1"/>
      </xdr:nvSpPr>
      <xdr:spPr>
        <a:xfrm>
          <a:off x="8877294" y="4748"/>
          <a:ext cx="5262570" cy="871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rgbClr val="C00000"/>
              </a:solidFill>
            </a:rPr>
            <a:t>Wichtig:</a:t>
          </a:r>
          <a:r>
            <a:rPr lang="de-CH" sz="1000">
              <a:solidFill>
                <a:srgbClr val="C00000"/>
              </a:solidFill>
            </a:rPr>
            <a:t> Dieser Notenrechner wird zur persönlichen Information und Berechnung zur Verfügung gestellt. Den Bestehensentscheid erhalten Lernende wie jedes Jahr bis 31. Juli 2020. Lernende werden ausdrücklich gebeten, nicht die Prüfungssekretariate der Berufsfachschulen oder andere Stellen zu kontaktieren und sich nach Bestehen oder Nicht-Bestehen zu erkundigen. Es können hierzu vorab keine individuellen Auskünfte erteilt werden.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I52"/>
  <sheetViews>
    <sheetView showGridLines="0" tabSelected="1" topLeftCell="D1" zoomScale="70" zoomScaleNormal="70" zoomScalePageLayoutView="75" workbookViewId="0">
      <selection activeCell="H5" sqref="H5"/>
    </sheetView>
  </sheetViews>
  <sheetFormatPr baseColWidth="10" defaultColWidth="20" defaultRowHeight="14.5" x14ac:dyDescent="0.35"/>
  <cols>
    <col min="1" max="1" width="4.7265625" style="2" bestFit="1" customWidth="1"/>
    <col min="2" max="2" width="1.7265625" style="2" customWidth="1"/>
    <col min="3" max="3" width="36.26953125" style="93" customWidth="1"/>
    <col min="4" max="4" width="1.81640625" style="32" customWidth="1"/>
    <col min="5" max="5" width="56.36328125" style="93" customWidth="1"/>
    <col min="6" max="6" width="36" style="93" customWidth="1"/>
    <col min="7" max="7" width="1.26953125" style="93" customWidth="1"/>
    <col min="8" max="8" width="10.7265625" style="93" customWidth="1"/>
    <col min="9" max="9" width="1.7265625" style="32" customWidth="1"/>
    <col min="10" max="10" width="10.7265625" style="93" customWidth="1"/>
    <col min="11" max="11" width="1.7265625" style="93" customWidth="1"/>
    <col min="12" max="12" width="11.6328125" style="93" customWidth="1"/>
    <col min="13" max="13" width="1.7265625" style="32" customWidth="1"/>
    <col min="14" max="14" width="9.7265625" style="93" customWidth="1"/>
    <col min="15" max="15" width="2" style="32" customWidth="1"/>
    <col min="16" max="16" width="10.7265625" style="93" customWidth="1"/>
    <col min="17" max="17" width="1.7265625" style="32" customWidth="1"/>
    <col min="18" max="18" width="10.7265625" style="32" customWidth="1"/>
    <col min="19" max="19" width="1.7265625" style="32" customWidth="1"/>
    <col min="20" max="20" width="20.26953125" style="126" customWidth="1"/>
    <col min="21" max="21" width="1.7265625" style="27" customWidth="1"/>
    <col min="22" max="22" width="16.7265625" style="23" bestFit="1" customWidth="1"/>
    <col min="23" max="23" width="1.7265625" style="27" customWidth="1"/>
    <col min="24" max="24" width="11.7265625" style="23" bestFit="1" customWidth="1"/>
    <col min="25" max="25" width="1.7265625" style="23" customWidth="1"/>
    <col min="26" max="26" width="14.26953125" style="23" bestFit="1" customWidth="1"/>
    <col min="27" max="27" width="1.7265625" style="23" customWidth="1"/>
    <col min="28" max="28" width="18.453125" style="23" customWidth="1"/>
    <col min="29" max="29" width="13.453125" style="23" customWidth="1"/>
    <col min="30" max="30" width="1.7265625" style="27" customWidth="1"/>
    <col min="31" max="31" width="22.26953125" style="23" customWidth="1"/>
    <col min="32" max="32" width="1.7265625" style="23" customWidth="1"/>
    <col min="33" max="33" width="14.26953125" style="23" bestFit="1" customWidth="1"/>
    <col min="34" max="34" width="1.7265625" style="93" customWidth="1"/>
    <col min="35" max="35" width="14.26953125" style="93" bestFit="1" customWidth="1"/>
    <col min="36" max="16384" width="20" style="2"/>
  </cols>
  <sheetData>
    <row r="1" spans="1:35" s="1" customFormat="1" ht="36" customHeight="1" x14ac:dyDescent="0.35">
      <c r="C1" s="10" t="s">
        <v>51</v>
      </c>
      <c r="D1" s="10"/>
      <c r="E1" s="10"/>
      <c r="F1" s="10"/>
      <c r="G1" s="11"/>
      <c r="H1" s="142"/>
      <c r="I1" s="142"/>
      <c r="J1" s="142"/>
      <c r="K1" s="142"/>
      <c r="L1" s="142"/>
      <c r="M1" s="142"/>
      <c r="N1" s="142"/>
      <c r="O1" s="142"/>
      <c r="P1" s="142"/>
      <c r="Q1" s="142"/>
      <c r="R1" s="142"/>
      <c r="S1" s="12"/>
      <c r="T1" s="143" t="s">
        <v>58</v>
      </c>
      <c r="U1" s="13"/>
      <c r="V1" s="133" t="s">
        <v>32</v>
      </c>
      <c r="W1" s="13"/>
      <c r="X1" s="146" t="s">
        <v>12</v>
      </c>
      <c r="Y1" s="133"/>
      <c r="Z1" s="148" t="s">
        <v>36</v>
      </c>
      <c r="AA1" s="148"/>
      <c r="AB1" s="148"/>
      <c r="AC1" s="148"/>
      <c r="AD1" s="148"/>
      <c r="AE1" s="148"/>
      <c r="AF1" s="133"/>
      <c r="AG1" s="149" t="s">
        <v>24</v>
      </c>
      <c r="AH1" s="149"/>
      <c r="AI1" s="149"/>
    </row>
    <row r="2" spans="1:35" s="9" customFormat="1" ht="32" customHeight="1" x14ac:dyDescent="0.35">
      <c r="C2" s="14" t="s">
        <v>31</v>
      </c>
      <c r="D2" s="15"/>
      <c r="E2" s="15"/>
      <c r="F2" s="15"/>
      <c r="G2" s="16"/>
      <c r="H2" s="17"/>
      <c r="I2" s="17"/>
      <c r="J2" s="17"/>
      <c r="K2" s="17"/>
      <c r="L2" s="17"/>
      <c r="M2" s="17"/>
      <c r="N2" s="17"/>
      <c r="O2" s="17"/>
      <c r="P2" s="17"/>
      <c r="Q2" s="17"/>
      <c r="R2" s="17"/>
      <c r="S2" s="18"/>
      <c r="T2" s="144"/>
      <c r="U2" s="19"/>
      <c r="V2" s="20" t="s">
        <v>33</v>
      </c>
      <c r="W2" s="19"/>
      <c r="X2" s="146"/>
      <c r="Y2" s="20"/>
      <c r="Z2" s="148"/>
      <c r="AA2" s="148"/>
      <c r="AB2" s="148"/>
      <c r="AC2" s="148"/>
      <c r="AD2" s="148"/>
      <c r="AE2" s="148"/>
      <c r="AF2" s="20"/>
      <c r="AG2" s="149"/>
      <c r="AH2" s="149"/>
      <c r="AI2" s="149"/>
    </row>
    <row r="3" spans="1:35" ht="20" x14ac:dyDescent="0.4">
      <c r="C3" s="21" t="s">
        <v>37</v>
      </c>
      <c r="D3" s="22"/>
      <c r="E3" s="22"/>
      <c r="F3" s="22"/>
      <c r="G3" s="23"/>
      <c r="H3" s="145" t="s">
        <v>11</v>
      </c>
      <c r="I3" s="145"/>
      <c r="J3" s="145"/>
      <c r="K3" s="145"/>
      <c r="L3" s="145"/>
      <c r="M3" s="145"/>
      <c r="N3" s="145"/>
      <c r="O3" s="145"/>
      <c r="P3" s="145"/>
      <c r="Q3" s="145"/>
      <c r="R3" s="145"/>
      <c r="S3" s="24"/>
      <c r="T3" s="144"/>
      <c r="U3" s="25"/>
      <c r="V3" s="133" t="s">
        <v>34</v>
      </c>
      <c r="W3" s="25"/>
      <c r="X3" s="146"/>
      <c r="Y3" s="26"/>
      <c r="Z3" s="148"/>
      <c r="AA3" s="148"/>
      <c r="AB3" s="148"/>
      <c r="AC3" s="148"/>
      <c r="AD3" s="148"/>
      <c r="AE3" s="148"/>
      <c r="AF3" s="26"/>
      <c r="AG3" s="149"/>
      <c r="AH3" s="149"/>
      <c r="AI3" s="149"/>
    </row>
    <row r="4" spans="1:35" s="4" customFormat="1" ht="5.25" customHeight="1" x14ac:dyDescent="0.35">
      <c r="A4" s="3"/>
      <c r="C4" s="27"/>
      <c r="D4" s="27"/>
      <c r="E4" s="27"/>
      <c r="F4" s="27"/>
      <c r="G4" s="27"/>
      <c r="H4" s="28"/>
      <c r="I4" s="28"/>
      <c r="J4" s="28"/>
      <c r="K4" s="28"/>
      <c r="L4" s="28"/>
      <c r="M4" s="28"/>
      <c r="N4" s="28"/>
      <c r="O4" s="28"/>
      <c r="P4" s="28"/>
      <c r="Q4" s="28"/>
      <c r="R4" s="28"/>
      <c r="S4" s="29"/>
      <c r="T4" s="30"/>
      <c r="U4" s="31"/>
      <c r="V4" s="31"/>
      <c r="W4" s="31"/>
      <c r="X4" s="31"/>
      <c r="Y4" s="27"/>
      <c r="Z4" s="27"/>
      <c r="AA4" s="27"/>
      <c r="AB4" s="27"/>
      <c r="AC4" s="27"/>
      <c r="AD4" s="27"/>
      <c r="AE4" s="27"/>
      <c r="AF4" s="27"/>
      <c r="AG4" s="27"/>
      <c r="AH4" s="32"/>
      <c r="AI4" s="32"/>
    </row>
    <row r="5" spans="1:35" s="5" customFormat="1" ht="28" customHeight="1" x14ac:dyDescent="0.4">
      <c r="A5" s="136" t="s">
        <v>9</v>
      </c>
      <c r="C5" s="137" t="s">
        <v>0</v>
      </c>
      <c r="D5" s="33"/>
      <c r="E5" s="34" t="s">
        <v>13</v>
      </c>
      <c r="F5" s="34"/>
      <c r="G5" s="33"/>
      <c r="H5" s="35"/>
      <c r="I5" s="36"/>
      <c r="J5" s="35"/>
      <c r="K5" s="37"/>
      <c r="L5" s="35"/>
      <c r="M5" s="36"/>
      <c r="N5" s="35"/>
      <c r="O5" s="37"/>
      <c r="P5" s="35"/>
      <c r="Q5" s="36"/>
      <c r="R5" s="35"/>
      <c r="S5" s="38"/>
      <c r="T5" s="138" t="e">
        <f>ROUND(AVERAGE(H5,J5,L5,N5,P5,R5,H7,N7)*2,0)/2</f>
        <v>#DIV/0!</v>
      </c>
      <c r="U5" s="39"/>
      <c r="V5" s="40"/>
      <c r="W5" s="40"/>
      <c r="X5" s="138" t="e">
        <f>T5</f>
        <v>#DIV/0!</v>
      </c>
      <c r="Y5" s="33"/>
      <c r="Z5" s="155" t="e">
        <f>X5</f>
        <v>#DIV/0!</v>
      </c>
      <c r="AA5" s="33"/>
      <c r="AB5" s="156" t="s">
        <v>18</v>
      </c>
      <c r="AC5" s="157">
        <f>COUNTIF(X5,"&lt;4")</f>
        <v>0</v>
      </c>
      <c r="AD5" s="41"/>
      <c r="AE5" s="150" t="e">
        <f>IF(AND(Z5&gt;=4,AC5&lt;=1,AC9="NEIN"),"bestanden","nicht bestanden")</f>
        <v>#DIV/0!</v>
      </c>
      <c r="AF5" s="33"/>
      <c r="AG5" s="151" t="e">
        <f>ROUND(AVERAGE(Z5,Z13),1)</f>
        <v>#DIV/0!</v>
      </c>
      <c r="AH5" s="42"/>
      <c r="AI5" s="152" t="e">
        <f>IF(AND(AE5="bestanden",AE13="bestanden"),"QV bestanden","QV nicht bestanden")</f>
        <v>#DIV/0!</v>
      </c>
    </row>
    <row r="6" spans="1:35" s="5" customFormat="1" ht="5.25" customHeight="1" x14ac:dyDescent="0.4">
      <c r="A6" s="136"/>
      <c r="C6" s="137"/>
      <c r="D6" s="33"/>
      <c r="E6" s="43"/>
      <c r="F6" s="43"/>
      <c r="G6" s="33"/>
      <c r="H6" s="37"/>
      <c r="I6" s="37"/>
      <c r="J6" s="37"/>
      <c r="K6" s="37"/>
      <c r="L6" s="37"/>
      <c r="M6" s="37"/>
      <c r="N6" s="37"/>
      <c r="O6" s="37"/>
      <c r="P6" s="37"/>
      <c r="Q6" s="37"/>
      <c r="R6" s="37"/>
      <c r="S6" s="38"/>
      <c r="T6" s="138"/>
      <c r="U6" s="39"/>
      <c r="V6" s="40"/>
      <c r="W6" s="40"/>
      <c r="X6" s="138"/>
      <c r="Y6" s="33"/>
      <c r="Z6" s="155"/>
      <c r="AA6" s="33"/>
      <c r="AB6" s="156"/>
      <c r="AC6" s="157"/>
      <c r="AD6" s="41"/>
      <c r="AE6" s="150"/>
      <c r="AF6" s="33"/>
      <c r="AG6" s="151"/>
      <c r="AH6" s="42"/>
      <c r="AI6" s="152"/>
    </row>
    <row r="7" spans="1:35" s="6" customFormat="1" ht="28" customHeight="1" x14ac:dyDescent="0.4">
      <c r="A7" s="136"/>
      <c r="C7" s="137"/>
      <c r="D7" s="44"/>
      <c r="E7" s="45" t="s">
        <v>14</v>
      </c>
      <c r="F7" s="45"/>
      <c r="G7" s="46"/>
      <c r="H7" s="140"/>
      <c r="I7" s="140"/>
      <c r="J7" s="140"/>
      <c r="K7" s="140"/>
      <c r="L7" s="140"/>
      <c r="M7" s="36"/>
      <c r="N7" s="140"/>
      <c r="O7" s="140"/>
      <c r="P7" s="140"/>
      <c r="Q7" s="140"/>
      <c r="R7" s="140"/>
      <c r="S7" s="38"/>
      <c r="T7" s="138"/>
      <c r="U7" s="39"/>
      <c r="V7" s="40"/>
      <c r="W7" s="40"/>
      <c r="X7" s="138"/>
      <c r="Y7" s="47"/>
      <c r="Z7" s="155"/>
      <c r="AA7" s="47"/>
      <c r="AB7" s="156"/>
      <c r="AC7" s="157"/>
      <c r="AD7" s="41"/>
      <c r="AE7" s="150"/>
      <c r="AF7" s="47"/>
      <c r="AG7" s="151"/>
      <c r="AH7" s="46"/>
      <c r="AI7" s="152"/>
    </row>
    <row r="8" spans="1:35" s="5" customFormat="1" ht="5.25" customHeight="1" x14ac:dyDescent="0.5">
      <c r="A8" s="136"/>
      <c r="C8" s="137"/>
      <c r="D8" s="44"/>
      <c r="E8" s="48"/>
      <c r="F8" s="48"/>
      <c r="G8" s="42"/>
      <c r="H8" s="36"/>
      <c r="I8" s="36"/>
      <c r="J8" s="36"/>
      <c r="K8" s="38"/>
      <c r="L8" s="36"/>
      <c r="M8" s="36"/>
      <c r="N8" s="36"/>
      <c r="O8" s="38"/>
      <c r="P8" s="36"/>
      <c r="Q8" s="36"/>
      <c r="R8" s="36"/>
      <c r="S8" s="38"/>
      <c r="T8" s="135"/>
      <c r="U8" s="40"/>
      <c r="V8" s="40"/>
      <c r="W8" s="40"/>
      <c r="X8" s="49"/>
      <c r="Y8" s="33"/>
      <c r="Z8" s="155"/>
      <c r="AA8" s="33"/>
      <c r="AB8" s="50"/>
      <c r="AC8" s="51"/>
      <c r="AD8" s="52"/>
      <c r="AE8" s="150"/>
      <c r="AF8" s="33"/>
      <c r="AG8" s="151"/>
      <c r="AH8" s="42"/>
      <c r="AI8" s="152"/>
    </row>
    <row r="9" spans="1:35" s="5" customFormat="1" ht="28" customHeight="1" x14ac:dyDescent="0.35">
      <c r="A9" s="136"/>
      <c r="C9" s="137"/>
      <c r="D9" s="33"/>
      <c r="E9" s="134" t="s">
        <v>52</v>
      </c>
      <c r="F9" s="134"/>
      <c r="G9" s="33"/>
      <c r="H9" s="36"/>
      <c r="I9" s="36"/>
      <c r="J9" s="36"/>
      <c r="K9" s="37"/>
      <c r="L9" s="36"/>
      <c r="M9" s="36"/>
      <c r="N9" s="36"/>
      <c r="O9" s="37"/>
      <c r="P9" s="36"/>
      <c r="Q9" s="36"/>
      <c r="R9" s="36"/>
      <c r="S9" s="38"/>
      <c r="T9" s="141"/>
      <c r="U9" s="39"/>
      <c r="V9" s="53"/>
      <c r="W9" s="54"/>
      <c r="X9" s="53"/>
      <c r="Y9" s="33"/>
      <c r="Z9" s="155"/>
      <c r="AA9" s="33"/>
      <c r="AB9" s="156" t="s">
        <v>19</v>
      </c>
      <c r="AC9" s="155" t="e">
        <f>IF(AND(X5&gt;=3),"NEIN","JA")</f>
        <v>#DIV/0!</v>
      </c>
      <c r="AD9" s="12"/>
      <c r="AE9" s="150"/>
      <c r="AF9" s="33"/>
      <c r="AG9" s="151"/>
      <c r="AH9" s="42"/>
      <c r="AI9" s="152"/>
    </row>
    <row r="10" spans="1:35" s="5" customFormat="1" ht="5.25" customHeight="1" x14ac:dyDescent="0.4">
      <c r="A10" s="136"/>
      <c r="C10" s="137"/>
      <c r="D10" s="33"/>
      <c r="E10" s="43"/>
      <c r="F10" s="43"/>
      <c r="G10" s="33"/>
      <c r="H10" s="37"/>
      <c r="I10" s="37"/>
      <c r="J10" s="37"/>
      <c r="K10" s="37"/>
      <c r="L10" s="37"/>
      <c r="M10" s="37"/>
      <c r="N10" s="37"/>
      <c r="O10" s="37"/>
      <c r="P10" s="37"/>
      <c r="Q10" s="37"/>
      <c r="R10" s="37"/>
      <c r="S10" s="38"/>
      <c r="T10" s="141"/>
      <c r="U10" s="39"/>
      <c r="V10" s="40"/>
      <c r="W10" s="40"/>
      <c r="X10" s="40"/>
      <c r="Y10" s="33"/>
      <c r="Z10" s="155"/>
      <c r="AA10" s="33"/>
      <c r="AB10" s="156"/>
      <c r="AC10" s="155"/>
      <c r="AD10" s="12"/>
      <c r="AE10" s="150"/>
      <c r="AF10" s="33"/>
      <c r="AG10" s="151"/>
      <c r="AH10" s="42"/>
      <c r="AI10" s="152"/>
    </row>
    <row r="11" spans="1:35" s="6" customFormat="1" ht="28" customHeight="1" x14ac:dyDescent="0.35">
      <c r="A11" s="136"/>
      <c r="C11" s="137"/>
      <c r="D11" s="44"/>
      <c r="E11" s="55" t="s">
        <v>53</v>
      </c>
      <c r="F11" s="55"/>
      <c r="G11" s="46"/>
      <c r="H11" s="139"/>
      <c r="I11" s="139"/>
      <c r="J11" s="139"/>
      <c r="K11" s="139"/>
      <c r="L11" s="139"/>
      <c r="M11" s="36"/>
      <c r="N11" s="139"/>
      <c r="O11" s="139"/>
      <c r="P11" s="139"/>
      <c r="Q11" s="139"/>
      <c r="R11" s="139"/>
      <c r="S11" s="38"/>
      <c r="T11" s="141"/>
      <c r="U11" s="39"/>
      <c r="V11" s="53"/>
      <c r="W11" s="54"/>
      <c r="X11" s="53"/>
      <c r="Y11" s="47"/>
      <c r="Z11" s="155"/>
      <c r="AA11" s="47"/>
      <c r="AB11" s="156"/>
      <c r="AC11" s="155"/>
      <c r="AD11" s="12"/>
      <c r="AE11" s="150"/>
      <c r="AF11" s="47"/>
      <c r="AG11" s="151"/>
      <c r="AH11" s="46"/>
      <c r="AI11" s="152"/>
    </row>
    <row r="12" spans="1:35" s="5" customFormat="1" ht="12" customHeight="1" x14ac:dyDescent="0.4">
      <c r="C12" s="42"/>
      <c r="D12" s="42"/>
      <c r="E12" s="42"/>
      <c r="F12" s="42"/>
      <c r="G12" s="42"/>
      <c r="H12" s="38"/>
      <c r="I12" s="38"/>
      <c r="J12" s="38"/>
      <c r="K12" s="38"/>
      <c r="L12" s="38"/>
      <c r="M12" s="38"/>
      <c r="N12" s="38"/>
      <c r="O12" s="38"/>
      <c r="P12" s="38"/>
      <c r="Q12" s="38"/>
      <c r="R12" s="38"/>
      <c r="S12" s="38"/>
      <c r="T12" s="135"/>
      <c r="U12" s="40"/>
      <c r="V12" s="40"/>
      <c r="W12" s="40"/>
      <c r="X12" s="40"/>
      <c r="Y12" s="33"/>
      <c r="Z12" s="33"/>
      <c r="AA12" s="33"/>
      <c r="AB12" s="33"/>
      <c r="AC12" s="33"/>
      <c r="AD12" s="33"/>
      <c r="AE12" s="33"/>
      <c r="AF12" s="33"/>
      <c r="AG12" s="151"/>
      <c r="AH12" s="42"/>
      <c r="AI12" s="152"/>
    </row>
    <row r="13" spans="1:35" s="6" customFormat="1" ht="19.75" customHeight="1" x14ac:dyDescent="0.55000000000000004">
      <c r="A13" s="164" t="s">
        <v>10</v>
      </c>
      <c r="B13" s="7"/>
      <c r="C13" s="56"/>
      <c r="D13" s="57"/>
      <c r="E13" s="57"/>
      <c r="F13" s="57"/>
      <c r="G13" s="58"/>
      <c r="H13" s="147" t="s">
        <v>25</v>
      </c>
      <c r="I13" s="147"/>
      <c r="J13" s="147"/>
      <c r="K13" s="59"/>
      <c r="L13" s="147" t="s">
        <v>26</v>
      </c>
      <c r="M13" s="147"/>
      <c r="N13" s="147"/>
      <c r="O13" s="57"/>
      <c r="P13" s="147" t="s">
        <v>27</v>
      </c>
      <c r="Q13" s="147"/>
      <c r="R13" s="147"/>
      <c r="S13" s="60"/>
      <c r="T13" s="61" t="s">
        <v>47</v>
      </c>
      <c r="U13" s="57"/>
      <c r="V13" s="62"/>
      <c r="W13" s="57"/>
      <c r="X13" s="63"/>
      <c r="Y13" s="47"/>
      <c r="Z13" s="159" t="e">
        <f>ROUND(AVERAGE(X15,X17,X19,X21,X26,X26,X31),1)</f>
        <v>#DIV/0!</v>
      </c>
      <c r="AA13" s="64"/>
      <c r="AB13" s="158" t="s">
        <v>18</v>
      </c>
      <c r="AC13" s="153">
        <f>COUNTIF(X15:X33,"&lt;4")</f>
        <v>0</v>
      </c>
      <c r="AD13" s="65"/>
      <c r="AE13" s="154" t="e">
        <f>IF(AND(Z13&gt;=4,AC13&lt;=2,AC21&lt;=2),"bestanden","nicht bestanden")</f>
        <v>#DIV/0!</v>
      </c>
      <c r="AF13" s="47"/>
      <c r="AG13" s="151"/>
      <c r="AH13" s="46"/>
      <c r="AI13" s="152"/>
    </row>
    <row r="14" spans="1:35" s="5" customFormat="1" ht="20" customHeight="1" x14ac:dyDescent="0.4">
      <c r="A14" s="164"/>
      <c r="B14" s="2"/>
      <c r="C14" s="21"/>
      <c r="D14" s="22"/>
      <c r="E14" s="22"/>
      <c r="F14" s="22"/>
      <c r="G14" s="23"/>
      <c r="H14" s="66" t="s">
        <v>1</v>
      </c>
      <c r="I14" s="65"/>
      <c r="J14" s="66" t="s">
        <v>2</v>
      </c>
      <c r="K14" s="64"/>
      <c r="L14" s="66" t="s">
        <v>3</v>
      </c>
      <c r="M14" s="65"/>
      <c r="N14" s="66" t="s">
        <v>4</v>
      </c>
      <c r="O14" s="65"/>
      <c r="P14" s="66" t="s">
        <v>5</v>
      </c>
      <c r="Q14" s="65"/>
      <c r="R14" s="67" t="s">
        <v>6</v>
      </c>
      <c r="S14" s="24"/>
      <c r="T14" s="68"/>
      <c r="U14" s="31"/>
      <c r="V14" s="69"/>
      <c r="W14" s="31"/>
      <c r="X14" s="63"/>
      <c r="Y14" s="33"/>
      <c r="Z14" s="159"/>
      <c r="AA14" s="65"/>
      <c r="AB14" s="158"/>
      <c r="AC14" s="153"/>
      <c r="AD14" s="65"/>
      <c r="AE14" s="154"/>
      <c r="AF14" s="33"/>
      <c r="AG14" s="151"/>
      <c r="AH14" s="42"/>
      <c r="AI14" s="152"/>
    </row>
    <row r="15" spans="1:35" s="6" customFormat="1" ht="18" customHeight="1" x14ac:dyDescent="0.4">
      <c r="A15" s="164"/>
      <c r="C15" s="70" t="s">
        <v>7</v>
      </c>
      <c r="D15" s="42"/>
      <c r="E15" s="70" t="s">
        <v>43</v>
      </c>
      <c r="F15" s="70"/>
      <c r="G15" s="46"/>
      <c r="H15" s="71"/>
      <c r="I15" s="72"/>
      <c r="J15" s="71"/>
      <c r="K15" s="73"/>
      <c r="L15" s="71"/>
      <c r="M15" s="72"/>
      <c r="N15" s="71"/>
      <c r="O15" s="74"/>
      <c r="P15" s="71"/>
      <c r="Q15" s="75"/>
      <c r="R15" s="71"/>
      <c r="S15" s="76"/>
      <c r="T15" s="77" t="e">
        <f>MROUND(AVERAGE(H15,J15,L15,N15,P15,R15),0.5)</f>
        <v>#DIV/0!</v>
      </c>
      <c r="U15" s="25"/>
      <c r="V15" s="78"/>
      <c r="W15" s="25"/>
      <c r="X15" s="77" t="e">
        <f>T15</f>
        <v>#DIV/0!</v>
      </c>
      <c r="Y15" s="47"/>
      <c r="Z15" s="159"/>
      <c r="AA15" s="64"/>
      <c r="AB15" s="158"/>
      <c r="AC15" s="153"/>
      <c r="AD15" s="65"/>
      <c r="AE15" s="154"/>
      <c r="AF15" s="47"/>
      <c r="AG15" s="151"/>
      <c r="AH15" s="46"/>
      <c r="AI15" s="152"/>
    </row>
    <row r="16" spans="1:35" s="5" customFormat="1" ht="15" customHeight="1" x14ac:dyDescent="0.4">
      <c r="A16" s="164"/>
      <c r="B16" s="6"/>
      <c r="C16" s="79"/>
      <c r="D16" s="79"/>
      <c r="E16" s="79"/>
      <c r="F16" s="79"/>
      <c r="G16" s="46"/>
      <c r="H16" s="80"/>
      <c r="I16" s="72"/>
      <c r="J16" s="80"/>
      <c r="K16" s="73"/>
      <c r="L16" s="80"/>
      <c r="M16" s="72"/>
      <c r="N16" s="80"/>
      <c r="O16" s="74"/>
      <c r="P16" s="80"/>
      <c r="Q16" s="75"/>
      <c r="R16" s="75"/>
      <c r="S16" s="76"/>
      <c r="T16" s="81"/>
      <c r="U16" s="25"/>
      <c r="V16" s="81"/>
      <c r="W16" s="25"/>
      <c r="X16" s="81"/>
      <c r="Y16" s="33"/>
      <c r="Z16" s="159"/>
      <c r="AA16" s="65"/>
      <c r="AB16" s="158"/>
      <c r="AC16" s="153"/>
      <c r="AD16" s="65"/>
      <c r="AE16" s="154"/>
      <c r="AF16" s="33"/>
      <c r="AG16" s="151"/>
      <c r="AH16" s="42"/>
      <c r="AI16" s="152"/>
    </row>
    <row r="17" spans="1:35" s="7" customFormat="1" ht="18" customHeight="1" x14ac:dyDescent="0.55000000000000004">
      <c r="A17" s="164"/>
      <c r="B17" s="6"/>
      <c r="C17" s="82" t="s">
        <v>35</v>
      </c>
      <c r="D17" s="42"/>
      <c r="E17" s="83" t="s">
        <v>59</v>
      </c>
      <c r="F17" s="83"/>
      <c r="G17" s="46"/>
      <c r="H17" s="84"/>
      <c r="I17" s="38"/>
      <c r="J17" s="84"/>
      <c r="K17" s="85"/>
      <c r="L17" s="84"/>
      <c r="M17" s="38"/>
      <c r="N17" s="84"/>
      <c r="O17" s="86"/>
      <c r="P17" s="84"/>
      <c r="Q17" s="37"/>
      <c r="R17" s="84"/>
      <c r="S17" s="76"/>
      <c r="T17" s="87" t="e">
        <f>MROUND(AVERAGE(H17,J17,L17,N17,P17,R17),0.5)</f>
        <v>#DIV/0!</v>
      </c>
      <c r="U17" s="25"/>
      <c r="V17" s="88" t="s">
        <v>50</v>
      </c>
      <c r="W17" s="25"/>
      <c r="X17" s="87" t="e">
        <f>T17</f>
        <v>#DIV/0!</v>
      </c>
      <c r="Y17" s="58"/>
      <c r="Z17" s="159"/>
      <c r="AA17" s="89"/>
      <c r="AB17" s="158"/>
      <c r="AC17" s="153"/>
      <c r="AD17" s="90"/>
      <c r="AE17" s="154"/>
      <c r="AF17" s="58"/>
      <c r="AG17" s="151"/>
      <c r="AH17" s="58"/>
      <c r="AI17" s="152"/>
    </row>
    <row r="18" spans="1:35" ht="15" customHeight="1" x14ac:dyDescent="0.4">
      <c r="A18" s="164"/>
      <c r="B18" s="6"/>
      <c r="C18" s="79"/>
      <c r="D18" s="79"/>
      <c r="E18" s="79"/>
      <c r="F18" s="79"/>
      <c r="G18" s="46"/>
      <c r="H18" s="80"/>
      <c r="I18" s="72"/>
      <c r="J18" s="80"/>
      <c r="K18" s="73"/>
      <c r="L18" s="80"/>
      <c r="M18" s="72"/>
      <c r="N18" s="80"/>
      <c r="O18" s="74"/>
      <c r="P18" s="75"/>
      <c r="Q18" s="75"/>
      <c r="R18" s="75"/>
      <c r="S18" s="76"/>
      <c r="T18" s="81"/>
      <c r="U18" s="25"/>
      <c r="V18" s="81" t="s">
        <v>42</v>
      </c>
      <c r="W18" s="25"/>
      <c r="X18" s="81"/>
      <c r="Z18" s="159"/>
      <c r="AA18" s="91"/>
      <c r="AB18" s="158"/>
      <c r="AC18" s="153"/>
      <c r="AD18" s="92"/>
      <c r="AE18" s="154"/>
      <c r="AG18" s="151"/>
      <c r="AI18" s="152"/>
    </row>
    <row r="19" spans="1:35" s="6" customFormat="1" ht="18" customHeight="1" x14ac:dyDescent="0.4">
      <c r="A19" s="164"/>
      <c r="C19" s="94" t="s">
        <v>28</v>
      </c>
      <c r="D19" s="95"/>
      <c r="E19" s="94" t="s">
        <v>60</v>
      </c>
      <c r="F19" s="94"/>
      <c r="G19" s="96"/>
      <c r="H19" s="97"/>
      <c r="I19" s="38"/>
      <c r="J19" s="97"/>
      <c r="K19" s="38"/>
      <c r="L19" s="97"/>
      <c r="M19" s="38"/>
      <c r="N19" s="97"/>
      <c r="O19" s="86"/>
      <c r="P19" s="98"/>
      <c r="Q19" s="37"/>
      <c r="R19" s="98"/>
      <c r="S19" s="76"/>
      <c r="T19" s="99" t="e">
        <f>MROUND(AVERAGE(H19,J19,L19,N19),0.5)</f>
        <v>#DIV/0!</v>
      </c>
      <c r="U19" s="25"/>
      <c r="V19" s="100"/>
      <c r="W19" s="25"/>
      <c r="X19" s="99" t="e">
        <f>MROUND(AVERAGE(T19,V19),0.5)</f>
        <v>#DIV/0!</v>
      </c>
      <c r="Y19" s="47"/>
      <c r="Z19" s="159"/>
      <c r="AA19" s="64"/>
      <c r="AB19" s="101"/>
      <c r="AC19" s="153"/>
      <c r="AD19" s="65"/>
      <c r="AE19" s="154"/>
      <c r="AF19" s="47"/>
      <c r="AG19" s="151"/>
      <c r="AH19" s="46"/>
      <c r="AI19" s="152"/>
    </row>
    <row r="20" spans="1:35" s="6" customFormat="1" ht="15" customHeight="1" x14ac:dyDescent="0.4">
      <c r="A20" s="164"/>
      <c r="C20" s="102"/>
      <c r="D20" s="102"/>
      <c r="E20" s="102"/>
      <c r="F20" s="102"/>
      <c r="G20" s="96"/>
      <c r="H20" s="103"/>
      <c r="I20" s="38"/>
      <c r="J20" s="103"/>
      <c r="K20" s="85"/>
      <c r="L20" s="103"/>
      <c r="M20" s="38"/>
      <c r="N20" s="103"/>
      <c r="O20" s="86"/>
      <c r="P20" s="103"/>
      <c r="Q20" s="37"/>
      <c r="R20" s="37"/>
      <c r="S20" s="76"/>
      <c r="T20" s="81"/>
      <c r="U20" s="25"/>
      <c r="V20" s="81"/>
      <c r="W20" s="25"/>
      <c r="X20" s="81"/>
      <c r="Y20" s="47"/>
      <c r="Z20" s="159"/>
      <c r="AA20" s="64"/>
      <c r="AB20" s="101"/>
      <c r="AC20" s="104"/>
      <c r="AD20" s="65"/>
      <c r="AE20" s="154"/>
      <c r="AF20" s="47"/>
      <c r="AG20" s="151"/>
      <c r="AH20" s="46"/>
      <c r="AI20" s="152"/>
    </row>
    <row r="21" spans="1:35" s="6" customFormat="1" ht="18" customHeight="1" x14ac:dyDescent="0.4">
      <c r="A21" s="164"/>
      <c r="C21" s="105" t="s">
        <v>29</v>
      </c>
      <c r="D21" s="95"/>
      <c r="E21" s="105" t="s">
        <v>56</v>
      </c>
      <c r="F21" s="105"/>
      <c r="G21" s="96"/>
      <c r="H21" s="106"/>
      <c r="I21" s="38"/>
      <c r="J21" s="106"/>
      <c r="K21" s="85"/>
      <c r="L21" s="106"/>
      <c r="M21" s="38"/>
      <c r="N21" s="106"/>
      <c r="O21" s="86"/>
      <c r="P21" s="37"/>
      <c r="Q21" s="37"/>
      <c r="R21" s="37"/>
      <c r="S21" s="76"/>
      <c r="T21" s="107" t="e">
        <f>MROUND(AVERAGE(H21,J21,L21,N21),0.5)</f>
        <v>#DIV/0!</v>
      </c>
      <c r="U21" s="25"/>
      <c r="V21" s="108"/>
      <c r="W21" s="25"/>
      <c r="X21" s="107" t="e">
        <f>ROUND(AVERAGE(T21,V21),1)</f>
        <v>#DIV/0!</v>
      </c>
      <c r="Y21" s="47"/>
      <c r="Z21" s="159"/>
      <c r="AA21" s="64"/>
      <c r="AB21" s="158" t="s">
        <v>38</v>
      </c>
      <c r="AC21" s="159" t="e">
        <f>SUM(IF(X31&lt;4,4-X31,0),IF(X15&lt;4,4-X15,0),IF(X19&lt;4,4-X19,0),IF(X21&lt;4,4-X21,0),IF(X26&lt;4,4-X26,0),IF(X26&lt;4,4-X26,0),IF(X17&lt;4,4-X17,0))</f>
        <v>#DIV/0!</v>
      </c>
      <c r="AD21" s="65"/>
      <c r="AE21" s="154"/>
      <c r="AF21" s="47"/>
      <c r="AG21" s="151"/>
      <c r="AH21" s="46"/>
      <c r="AI21" s="152"/>
    </row>
    <row r="22" spans="1:35" s="6" customFormat="1" ht="14.25" customHeight="1" x14ac:dyDescent="0.4">
      <c r="A22" s="164"/>
      <c r="C22" s="102"/>
      <c r="D22" s="102"/>
      <c r="E22" s="102"/>
      <c r="F22" s="102"/>
      <c r="G22" s="96"/>
      <c r="H22" s="103"/>
      <c r="I22" s="38"/>
      <c r="J22" s="103"/>
      <c r="K22" s="85"/>
      <c r="L22" s="103"/>
      <c r="M22" s="38"/>
      <c r="N22" s="103"/>
      <c r="O22" s="86"/>
      <c r="P22" s="37"/>
      <c r="Q22" s="37"/>
      <c r="R22" s="37"/>
      <c r="S22" s="76"/>
      <c r="T22" s="135"/>
      <c r="U22" s="25"/>
      <c r="V22" s="81"/>
      <c r="W22" s="25"/>
      <c r="X22" s="81"/>
      <c r="Y22" s="47"/>
      <c r="Z22" s="159"/>
      <c r="AA22" s="64"/>
      <c r="AB22" s="158"/>
      <c r="AC22" s="159"/>
      <c r="AD22" s="65"/>
      <c r="AE22" s="154"/>
      <c r="AF22" s="47"/>
      <c r="AG22" s="151"/>
      <c r="AH22" s="46"/>
      <c r="AI22" s="152"/>
    </row>
    <row r="23" spans="1:35" s="6" customFormat="1" ht="4.1500000000000004" customHeight="1" x14ac:dyDescent="0.4">
      <c r="A23" s="164"/>
      <c r="C23" s="102"/>
      <c r="D23" s="102"/>
      <c r="E23" s="102"/>
      <c r="F23" s="102"/>
      <c r="G23" s="96"/>
      <c r="H23" s="103"/>
      <c r="I23" s="38"/>
      <c r="J23" s="103"/>
      <c r="K23" s="85"/>
      <c r="L23" s="103"/>
      <c r="M23" s="38"/>
      <c r="N23" s="103"/>
      <c r="O23" s="86"/>
      <c r="P23" s="103"/>
      <c r="Q23" s="37"/>
      <c r="R23" s="37"/>
      <c r="S23" s="76"/>
      <c r="T23" s="81"/>
      <c r="U23" s="25"/>
      <c r="V23" s="81"/>
      <c r="W23" s="25"/>
      <c r="X23" s="81"/>
      <c r="Y23" s="47"/>
      <c r="Z23" s="159"/>
      <c r="AA23" s="64"/>
      <c r="AB23" s="158"/>
      <c r="AC23" s="159"/>
      <c r="AD23" s="65"/>
      <c r="AE23" s="154"/>
      <c r="AF23" s="47"/>
      <c r="AG23" s="151"/>
      <c r="AH23" s="46"/>
      <c r="AI23" s="152"/>
    </row>
    <row r="24" spans="1:35" s="6" customFormat="1" ht="4.1500000000000004" customHeight="1" x14ac:dyDescent="0.4">
      <c r="A24" s="164"/>
      <c r="C24" s="102"/>
      <c r="D24" s="102"/>
      <c r="E24" s="102"/>
      <c r="F24" s="102"/>
      <c r="G24" s="96"/>
      <c r="H24" s="103"/>
      <c r="I24" s="38"/>
      <c r="J24" s="103"/>
      <c r="K24" s="85"/>
      <c r="L24" s="103"/>
      <c r="M24" s="38"/>
      <c r="N24" s="103"/>
      <c r="O24" s="86"/>
      <c r="P24" s="103"/>
      <c r="Q24" s="37"/>
      <c r="R24" s="37"/>
      <c r="S24" s="76"/>
      <c r="T24" s="81"/>
      <c r="U24" s="25"/>
      <c r="V24" s="81"/>
      <c r="W24" s="25"/>
      <c r="X24" s="81"/>
      <c r="Y24" s="47"/>
      <c r="Z24" s="159"/>
      <c r="AA24" s="64"/>
      <c r="AB24" s="158"/>
      <c r="AC24" s="159"/>
      <c r="AD24" s="65"/>
      <c r="AE24" s="154"/>
      <c r="AF24" s="47"/>
      <c r="AG24" s="151"/>
      <c r="AH24" s="46"/>
      <c r="AI24" s="152"/>
    </row>
    <row r="25" spans="1:35" s="6" customFormat="1" ht="4.1500000000000004" customHeight="1" x14ac:dyDescent="0.4">
      <c r="A25" s="164"/>
      <c r="C25" s="102"/>
      <c r="D25" s="102"/>
      <c r="E25" s="102"/>
      <c r="F25" s="102"/>
      <c r="G25" s="96"/>
      <c r="H25" s="103"/>
      <c r="I25" s="38"/>
      <c r="J25" s="103"/>
      <c r="K25" s="85"/>
      <c r="L25" s="103"/>
      <c r="M25" s="38"/>
      <c r="N25" s="103"/>
      <c r="O25" s="86"/>
      <c r="P25" s="103"/>
      <c r="Q25" s="37"/>
      <c r="R25" s="37"/>
      <c r="S25" s="76"/>
      <c r="T25" s="81"/>
      <c r="U25" s="25"/>
      <c r="V25" s="81"/>
      <c r="W25" s="25"/>
      <c r="X25" s="81"/>
      <c r="Y25" s="47"/>
      <c r="Z25" s="159"/>
      <c r="AA25" s="64"/>
      <c r="AB25" s="158"/>
      <c r="AC25" s="159"/>
      <c r="AD25" s="65"/>
      <c r="AE25" s="154"/>
      <c r="AF25" s="47"/>
      <c r="AG25" s="151"/>
      <c r="AH25" s="46"/>
      <c r="AI25" s="152"/>
    </row>
    <row r="26" spans="1:35" s="6" customFormat="1" ht="18" customHeight="1" thickBot="1" x14ac:dyDescent="0.45">
      <c r="A26" s="164"/>
      <c r="C26" s="109" t="s">
        <v>40</v>
      </c>
      <c r="D26" s="95"/>
      <c r="E26" s="110" t="s">
        <v>46</v>
      </c>
      <c r="F26" s="165" t="s">
        <v>44</v>
      </c>
      <c r="G26" s="111"/>
      <c r="H26" s="112"/>
      <c r="I26" s="38"/>
      <c r="J26" s="112"/>
      <c r="K26" s="85"/>
      <c r="L26" s="112"/>
      <c r="M26" s="38"/>
      <c r="N26" s="112"/>
      <c r="O26" s="86"/>
      <c r="P26" s="112"/>
      <c r="Q26" s="37"/>
      <c r="R26" s="112"/>
      <c r="S26" s="76"/>
      <c r="T26" s="113" t="e">
        <f>ROUND(AVERAGE(H26,H27,J26,J27,L26,L27,N26,N27,P26,P27,R26,R27),1)</f>
        <v>#DIV/0!</v>
      </c>
      <c r="U26" s="25"/>
      <c r="V26" s="114"/>
      <c r="W26" s="25"/>
      <c r="X26" s="113" t="e">
        <f>T26</f>
        <v>#DIV/0!</v>
      </c>
      <c r="Y26" s="47"/>
      <c r="Z26" s="159"/>
      <c r="AA26" s="64"/>
      <c r="AB26" s="158"/>
      <c r="AC26" s="159"/>
      <c r="AD26" s="65"/>
      <c r="AE26" s="154"/>
      <c r="AF26" s="47"/>
      <c r="AG26" s="151"/>
      <c r="AH26" s="46"/>
      <c r="AI26" s="152"/>
    </row>
    <row r="27" spans="1:35" s="6" customFormat="1" ht="18" customHeight="1" x14ac:dyDescent="0.4">
      <c r="A27" s="164"/>
      <c r="C27" s="109"/>
      <c r="D27" s="95"/>
      <c r="E27" s="115"/>
      <c r="F27" s="166" t="s">
        <v>45</v>
      </c>
      <c r="G27" s="111"/>
      <c r="H27" s="116"/>
      <c r="I27" s="38"/>
      <c r="J27" s="116"/>
      <c r="K27" s="85"/>
      <c r="L27" s="116"/>
      <c r="M27" s="38"/>
      <c r="N27" s="117"/>
      <c r="O27" s="86"/>
      <c r="P27" s="116"/>
      <c r="Q27" s="37"/>
      <c r="R27" s="116"/>
      <c r="S27" s="76"/>
      <c r="T27" s="130"/>
      <c r="U27" s="25"/>
      <c r="V27" s="114"/>
      <c r="W27" s="25"/>
      <c r="X27" s="118"/>
      <c r="Y27" s="47"/>
      <c r="Z27" s="159"/>
      <c r="AA27" s="64"/>
      <c r="AB27" s="158"/>
      <c r="AC27" s="159"/>
      <c r="AD27" s="65"/>
      <c r="AE27" s="154"/>
      <c r="AF27" s="47"/>
      <c r="AG27" s="151"/>
      <c r="AH27" s="46"/>
      <c r="AI27" s="152"/>
    </row>
    <row r="28" spans="1:35" s="6" customFormat="1" ht="4.1500000000000004" customHeight="1" x14ac:dyDescent="0.4">
      <c r="A28" s="164"/>
      <c r="C28" s="102"/>
      <c r="D28" s="102"/>
      <c r="E28" s="102"/>
      <c r="F28" s="102"/>
      <c r="G28" s="96"/>
      <c r="H28" s="103"/>
      <c r="I28" s="38"/>
      <c r="J28" s="103"/>
      <c r="K28" s="85"/>
      <c r="L28" s="103"/>
      <c r="M28" s="38"/>
      <c r="N28" s="103"/>
      <c r="O28" s="86"/>
      <c r="P28" s="103"/>
      <c r="Q28" s="37"/>
      <c r="R28" s="37"/>
      <c r="S28" s="76"/>
      <c r="T28" s="81"/>
      <c r="U28" s="25"/>
      <c r="V28" s="119"/>
      <c r="W28" s="25"/>
      <c r="X28" s="81"/>
      <c r="Y28" s="47"/>
      <c r="Z28" s="159"/>
      <c r="AA28" s="64"/>
      <c r="AB28" s="158"/>
      <c r="AC28" s="159"/>
      <c r="AD28" s="65"/>
      <c r="AE28" s="154"/>
      <c r="AF28" s="47"/>
      <c r="AG28" s="151"/>
      <c r="AH28" s="46"/>
      <c r="AI28" s="152"/>
    </row>
    <row r="29" spans="1:35" s="6" customFormat="1" ht="18" customHeight="1" x14ac:dyDescent="0.4">
      <c r="A29" s="164"/>
      <c r="C29" s="109" t="s">
        <v>41</v>
      </c>
      <c r="D29" s="95"/>
      <c r="E29" s="109" t="s">
        <v>39</v>
      </c>
      <c r="F29" s="109"/>
      <c r="G29" s="111"/>
      <c r="H29" s="37"/>
      <c r="I29" s="38"/>
      <c r="J29" s="37"/>
      <c r="K29" s="38"/>
      <c r="L29" s="37"/>
      <c r="M29" s="38"/>
      <c r="N29" s="37"/>
      <c r="O29" s="86"/>
      <c r="P29" s="37"/>
      <c r="Q29" s="37"/>
      <c r="R29" s="37"/>
      <c r="S29" s="76"/>
      <c r="T29" s="25"/>
      <c r="U29" s="25"/>
      <c r="V29" s="119"/>
      <c r="W29" s="25"/>
      <c r="X29" s="119"/>
      <c r="Y29" s="47"/>
      <c r="Z29" s="159"/>
      <c r="AA29" s="64"/>
      <c r="AB29" s="158"/>
      <c r="AC29" s="159"/>
      <c r="AD29" s="65"/>
      <c r="AE29" s="154"/>
      <c r="AF29" s="47"/>
      <c r="AG29" s="151"/>
      <c r="AH29" s="46"/>
      <c r="AI29" s="152"/>
    </row>
    <row r="30" spans="1:35" s="6" customFormat="1" ht="33" customHeight="1" x14ac:dyDescent="0.4">
      <c r="A30" s="164"/>
      <c r="C30" s="102"/>
      <c r="D30" s="102"/>
      <c r="E30" s="102"/>
      <c r="F30" s="102"/>
      <c r="G30" s="96"/>
      <c r="H30" s="103"/>
      <c r="I30" s="38"/>
      <c r="J30" s="103"/>
      <c r="K30" s="85"/>
      <c r="L30" s="120" t="s">
        <v>57</v>
      </c>
      <c r="M30" s="38"/>
      <c r="N30" s="120" t="s">
        <v>48</v>
      </c>
      <c r="O30" s="86"/>
      <c r="P30" s="120" t="s">
        <v>49</v>
      </c>
      <c r="Q30" s="37"/>
      <c r="R30" s="37"/>
      <c r="S30" s="76"/>
      <c r="T30" s="81"/>
      <c r="U30" s="25"/>
      <c r="V30" s="81"/>
      <c r="W30" s="25"/>
      <c r="X30" s="81"/>
      <c r="Y30" s="47"/>
      <c r="Z30" s="159"/>
      <c r="AA30" s="64"/>
      <c r="AB30" s="158"/>
      <c r="AC30" s="159"/>
      <c r="AD30" s="65"/>
      <c r="AE30" s="154"/>
      <c r="AF30" s="47"/>
      <c r="AG30" s="151"/>
      <c r="AH30" s="46"/>
      <c r="AI30" s="152"/>
    </row>
    <row r="31" spans="1:35" s="6" customFormat="1" ht="18" customHeight="1" x14ac:dyDescent="0.35">
      <c r="A31" s="164"/>
      <c r="B31" s="2"/>
      <c r="C31" s="160" t="s">
        <v>8</v>
      </c>
      <c r="D31" s="42"/>
      <c r="E31" s="121" t="s">
        <v>54</v>
      </c>
      <c r="F31" s="121"/>
      <c r="G31" s="46"/>
      <c r="H31" s="161"/>
      <c r="I31" s="161"/>
      <c r="J31" s="161"/>
      <c r="K31" s="86"/>
      <c r="L31" s="122"/>
      <c r="M31" s="123"/>
      <c r="N31" s="122"/>
      <c r="O31" s="86"/>
      <c r="P31" s="124"/>
      <c r="Q31" s="123"/>
      <c r="R31" s="37"/>
      <c r="S31" s="76"/>
      <c r="T31" s="131" t="e">
        <f>MROUND(AVERAGE(P31,N31,L31),0.5)</f>
        <v>#DIV/0!</v>
      </c>
      <c r="U31" s="27"/>
      <c r="V31" s="23"/>
      <c r="W31" s="27"/>
      <c r="X31" s="162" t="e">
        <f>ROUND(AVERAGE(T31,T33),1)</f>
        <v>#DIV/0!</v>
      </c>
      <c r="Y31" s="47"/>
      <c r="Z31" s="159"/>
      <c r="AA31" s="64"/>
      <c r="AB31" s="158"/>
      <c r="AC31" s="159"/>
      <c r="AD31" s="65"/>
      <c r="AE31" s="154"/>
      <c r="AF31" s="47"/>
      <c r="AG31" s="151"/>
      <c r="AH31" s="46"/>
      <c r="AI31" s="152"/>
    </row>
    <row r="32" spans="1:35" s="6" customFormat="1" ht="4.5" customHeight="1" x14ac:dyDescent="0.35">
      <c r="A32" s="132"/>
      <c r="B32" s="2"/>
      <c r="C32" s="160"/>
      <c r="D32" s="42"/>
      <c r="E32" s="42"/>
      <c r="F32" s="42"/>
      <c r="G32" s="42"/>
      <c r="H32" s="86"/>
      <c r="I32" s="86"/>
      <c r="J32" s="86"/>
      <c r="K32" s="86"/>
      <c r="L32" s="86"/>
      <c r="M32" s="86"/>
      <c r="N32" s="86"/>
      <c r="O32" s="86"/>
      <c r="P32" s="86"/>
      <c r="Q32" s="86"/>
      <c r="R32" s="86"/>
      <c r="S32" s="76"/>
      <c r="T32" s="135"/>
      <c r="U32" s="27"/>
      <c r="V32" s="23"/>
      <c r="W32" s="27"/>
      <c r="X32" s="162"/>
      <c r="Y32" s="47"/>
      <c r="Z32" s="159"/>
      <c r="AA32" s="64"/>
      <c r="AB32" s="158"/>
      <c r="AC32" s="159"/>
      <c r="AD32" s="65"/>
      <c r="AE32" s="154"/>
      <c r="AF32" s="47"/>
      <c r="AG32" s="151"/>
      <c r="AH32" s="46"/>
      <c r="AI32" s="152"/>
    </row>
    <row r="33" spans="1:35" s="6" customFormat="1" ht="18" customHeight="1" x14ac:dyDescent="0.35">
      <c r="A33" s="132"/>
      <c r="B33" s="2"/>
      <c r="C33" s="160"/>
      <c r="D33" s="42"/>
      <c r="E33" s="121" t="s">
        <v>55</v>
      </c>
      <c r="F33" s="121"/>
      <c r="G33" s="46"/>
      <c r="H33" s="86"/>
      <c r="I33" s="86"/>
      <c r="J33" s="86"/>
      <c r="K33" s="86"/>
      <c r="L33" s="86"/>
      <c r="M33" s="86"/>
      <c r="N33" s="163"/>
      <c r="O33" s="163"/>
      <c r="P33" s="163"/>
      <c r="Q33" s="163"/>
      <c r="R33" s="163"/>
      <c r="S33" s="38"/>
      <c r="T33" s="131">
        <f>N33</f>
        <v>0</v>
      </c>
      <c r="U33" s="27"/>
      <c r="V33" s="23"/>
      <c r="W33" s="27"/>
      <c r="X33" s="162"/>
      <c r="Y33" s="47"/>
      <c r="Z33" s="159"/>
      <c r="AA33" s="64"/>
      <c r="AB33" s="158"/>
      <c r="AC33" s="159"/>
      <c r="AD33" s="65"/>
      <c r="AE33" s="154"/>
      <c r="AF33" s="47"/>
      <c r="AG33" s="151"/>
      <c r="AH33" s="46"/>
      <c r="AI33" s="152"/>
    </row>
    <row r="34" spans="1:35" ht="14.5" customHeight="1" x14ac:dyDescent="0.35">
      <c r="E34" s="32"/>
      <c r="F34" s="32"/>
      <c r="H34" s="125"/>
      <c r="I34" s="125"/>
      <c r="J34" s="125"/>
      <c r="K34" s="125"/>
      <c r="L34" s="125"/>
      <c r="M34" s="125"/>
      <c r="N34" s="125"/>
      <c r="O34" s="125"/>
      <c r="P34" s="125"/>
      <c r="Q34" s="125"/>
      <c r="R34" s="125"/>
      <c r="X34" s="118"/>
      <c r="Z34" s="118"/>
    </row>
    <row r="35" spans="1:35" ht="14.5" customHeight="1" x14ac:dyDescent="0.35">
      <c r="C35" s="127" t="s">
        <v>20</v>
      </c>
      <c r="D35" s="128"/>
      <c r="E35" s="128"/>
      <c r="F35" s="128"/>
      <c r="H35" s="125"/>
      <c r="I35" s="125"/>
      <c r="J35" s="125"/>
      <c r="K35" s="125"/>
      <c r="L35" s="125"/>
      <c r="M35" s="125"/>
      <c r="N35" s="125"/>
      <c r="O35" s="125"/>
      <c r="P35" s="125"/>
      <c r="Q35" s="125"/>
      <c r="R35" s="125"/>
    </row>
    <row r="36" spans="1:35" ht="14.5" customHeight="1" x14ac:dyDescent="0.35">
      <c r="C36" s="127" t="s">
        <v>30</v>
      </c>
      <c r="D36" s="128"/>
      <c r="E36" s="128"/>
      <c r="F36" s="128"/>
      <c r="H36" s="125"/>
      <c r="I36" s="125"/>
      <c r="J36" s="125"/>
      <c r="K36" s="125"/>
      <c r="L36" s="125"/>
      <c r="M36" s="125"/>
      <c r="N36" s="125"/>
      <c r="O36" s="125"/>
      <c r="P36" s="125"/>
      <c r="Q36" s="125"/>
      <c r="R36" s="125"/>
    </row>
    <row r="37" spans="1:35" ht="14.5" customHeight="1" x14ac:dyDescent="0.35">
      <c r="C37" s="128" t="s">
        <v>15</v>
      </c>
      <c r="D37" s="128"/>
      <c r="E37" s="128"/>
      <c r="F37" s="128"/>
      <c r="H37" s="125"/>
      <c r="I37" s="125"/>
      <c r="J37" s="125"/>
      <c r="K37" s="125"/>
      <c r="L37" s="125"/>
      <c r="M37" s="125"/>
      <c r="N37" s="125"/>
      <c r="O37" s="125"/>
      <c r="P37" s="125"/>
      <c r="Q37" s="125"/>
      <c r="R37" s="125"/>
    </row>
    <row r="38" spans="1:35" ht="14.5" customHeight="1" x14ac:dyDescent="0.35">
      <c r="C38" s="128" t="s">
        <v>17</v>
      </c>
      <c r="D38" s="128"/>
      <c r="E38" s="128"/>
      <c r="F38" s="128"/>
      <c r="H38" s="125"/>
      <c r="I38" s="125"/>
      <c r="J38" s="125"/>
      <c r="K38" s="125"/>
      <c r="L38" s="125"/>
      <c r="M38" s="125"/>
      <c r="N38" s="125"/>
      <c r="O38" s="125"/>
      <c r="P38" s="125"/>
      <c r="Q38" s="125"/>
      <c r="R38" s="125"/>
    </row>
    <row r="39" spans="1:35" ht="14.5" customHeight="1" x14ac:dyDescent="0.35">
      <c r="C39" s="128" t="s">
        <v>16</v>
      </c>
      <c r="D39" s="128"/>
      <c r="E39" s="128"/>
      <c r="F39" s="128"/>
      <c r="H39" s="125"/>
      <c r="I39" s="125"/>
      <c r="J39" s="125"/>
      <c r="K39" s="125"/>
      <c r="L39" s="125"/>
      <c r="M39" s="125"/>
      <c r="N39" s="125"/>
      <c r="O39" s="125"/>
      <c r="P39" s="125"/>
      <c r="Q39" s="125"/>
      <c r="R39" s="125"/>
    </row>
    <row r="40" spans="1:35" ht="14.5" customHeight="1" x14ac:dyDescent="0.35">
      <c r="C40" s="127" t="s">
        <v>21</v>
      </c>
      <c r="D40" s="128"/>
      <c r="E40" s="128"/>
      <c r="F40" s="128"/>
      <c r="H40" s="125"/>
      <c r="I40" s="125"/>
      <c r="J40" s="125"/>
      <c r="K40" s="125"/>
      <c r="L40" s="125"/>
      <c r="M40" s="125"/>
      <c r="N40" s="125"/>
      <c r="O40" s="125"/>
      <c r="P40" s="125"/>
      <c r="Q40" s="125"/>
      <c r="R40" s="125"/>
    </row>
    <row r="41" spans="1:35" ht="14.5" customHeight="1" x14ac:dyDescent="0.35">
      <c r="C41" s="128" t="s">
        <v>15</v>
      </c>
      <c r="D41" s="128"/>
      <c r="E41" s="128"/>
      <c r="F41" s="128"/>
      <c r="H41" s="125"/>
      <c r="I41" s="125"/>
      <c r="J41" s="125"/>
      <c r="K41" s="125"/>
      <c r="L41" s="125"/>
      <c r="M41" s="125"/>
      <c r="N41" s="125"/>
      <c r="O41" s="125"/>
      <c r="P41" s="125"/>
      <c r="Q41" s="125"/>
      <c r="R41" s="125"/>
    </row>
    <row r="42" spans="1:35" ht="14.5" customHeight="1" x14ac:dyDescent="0.35">
      <c r="A42" s="8"/>
      <c r="C42" s="128" t="s">
        <v>22</v>
      </c>
      <c r="D42" s="128"/>
      <c r="E42" s="128"/>
      <c r="F42" s="128"/>
      <c r="H42" s="125"/>
      <c r="I42" s="125"/>
      <c r="J42" s="125"/>
      <c r="K42" s="125"/>
      <c r="L42" s="125"/>
      <c r="M42" s="125"/>
      <c r="N42" s="125"/>
      <c r="O42" s="125"/>
      <c r="P42" s="125"/>
      <c r="Q42" s="125"/>
    </row>
    <row r="43" spans="1:35" ht="14.5" customHeight="1" x14ac:dyDescent="0.35">
      <c r="A43" s="8"/>
      <c r="C43" s="128" t="s">
        <v>23</v>
      </c>
      <c r="D43" s="128"/>
      <c r="E43" s="128"/>
      <c r="F43" s="128"/>
      <c r="H43" s="125"/>
      <c r="I43" s="125"/>
      <c r="J43" s="125"/>
      <c r="K43" s="125"/>
      <c r="L43" s="125"/>
      <c r="M43" s="125"/>
      <c r="N43" s="125"/>
      <c r="O43" s="125"/>
      <c r="P43" s="125"/>
      <c r="Q43" s="125"/>
    </row>
    <row r="44" spans="1:35" ht="14.5" customHeight="1" x14ac:dyDescent="0.35">
      <c r="A44" s="8"/>
      <c r="H44" s="125"/>
      <c r="I44" s="125"/>
      <c r="J44" s="125"/>
      <c r="K44" s="125"/>
      <c r="L44" s="125"/>
      <c r="M44" s="125"/>
      <c r="N44" s="125"/>
      <c r="O44" s="125"/>
      <c r="P44" s="125"/>
      <c r="Q44" s="125"/>
    </row>
    <row r="45" spans="1:35" ht="14.5" customHeight="1" x14ac:dyDescent="0.35">
      <c r="A45" s="8"/>
      <c r="H45" s="125"/>
      <c r="I45" s="125"/>
      <c r="J45" s="125"/>
      <c r="K45" s="125"/>
      <c r="L45" s="125"/>
      <c r="M45" s="125"/>
      <c r="N45" s="125"/>
      <c r="O45" s="125"/>
      <c r="P45" s="125"/>
      <c r="Q45" s="125"/>
    </row>
    <row r="46" spans="1:35" ht="14.5" customHeight="1" x14ac:dyDescent="0.35">
      <c r="A46" s="8"/>
      <c r="H46" s="125"/>
      <c r="I46" s="125"/>
      <c r="J46" s="125"/>
      <c r="K46" s="125"/>
      <c r="L46" s="125"/>
      <c r="M46" s="125"/>
      <c r="N46" s="125"/>
      <c r="O46" s="125"/>
      <c r="P46" s="125"/>
      <c r="Q46" s="125"/>
    </row>
    <row r="47" spans="1:35" ht="14.5" customHeight="1" x14ac:dyDescent="0.35">
      <c r="A47" s="8"/>
      <c r="H47" s="125"/>
      <c r="I47" s="125"/>
      <c r="J47" s="125"/>
      <c r="K47" s="125"/>
      <c r="L47" s="125"/>
      <c r="M47" s="125"/>
      <c r="N47" s="125"/>
      <c r="O47" s="125"/>
      <c r="P47" s="125"/>
      <c r="Q47" s="125"/>
    </row>
    <row r="48" spans="1:35" ht="14.5" customHeight="1" x14ac:dyDescent="0.35">
      <c r="A48" s="8"/>
    </row>
    <row r="49" spans="1:6" ht="14.5" customHeight="1" x14ac:dyDescent="0.35">
      <c r="A49" s="8"/>
    </row>
    <row r="50" spans="1:6" ht="14.5" customHeight="1" x14ac:dyDescent="0.35">
      <c r="A50" s="8"/>
    </row>
    <row r="51" spans="1:6" ht="14.5" customHeight="1" x14ac:dyDescent="0.35">
      <c r="A51" s="8"/>
      <c r="E51" s="129"/>
      <c r="F51" s="129"/>
    </row>
    <row r="52" spans="1:6" x14ac:dyDescent="0.35">
      <c r="A52" s="8"/>
    </row>
  </sheetData>
  <sheetProtection algorithmName="SHA-512" hashValue="CPt6ka5mDC4eizPNgYHYOCISG8H78rgBxJP0T0IMSL49YQYnBGRU8XO7csB+fFNQFoo54WfF6DYzuE3OlA4Fjw==" saltValue="lyFf+85LAujkjlZ/e2Kh6Q==" spinCount="100000" sheet="1" selectLockedCells="1"/>
  <mergeCells count="37">
    <mergeCell ref="C31:C33"/>
    <mergeCell ref="H31:J31"/>
    <mergeCell ref="X31:X33"/>
    <mergeCell ref="N33:R33"/>
    <mergeCell ref="A13:A31"/>
    <mergeCell ref="H13:J13"/>
    <mergeCell ref="L13:N13"/>
    <mergeCell ref="Z1:AE3"/>
    <mergeCell ref="AG1:AI3"/>
    <mergeCell ref="AE5:AE11"/>
    <mergeCell ref="AG5:AG33"/>
    <mergeCell ref="AI5:AI33"/>
    <mergeCell ref="AC13:AC19"/>
    <mergeCell ref="AE13:AE33"/>
    <mergeCell ref="AC9:AC11"/>
    <mergeCell ref="Z5:Z11"/>
    <mergeCell ref="AB5:AB7"/>
    <mergeCell ref="AC5:AC7"/>
    <mergeCell ref="AB9:AB11"/>
    <mergeCell ref="AB13:AB18"/>
    <mergeCell ref="AB21:AB33"/>
    <mergeCell ref="AC21:AC33"/>
    <mergeCell ref="Z13:Z33"/>
    <mergeCell ref="H1:R1"/>
    <mergeCell ref="T1:T3"/>
    <mergeCell ref="H3:R3"/>
    <mergeCell ref="X1:X3"/>
    <mergeCell ref="P13:R13"/>
    <mergeCell ref="A5:A11"/>
    <mergeCell ref="C5:C11"/>
    <mergeCell ref="T5:T7"/>
    <mergeCell ref="X5:X7"/>
    <mergeCell ref="H11:L11"/>
    <mergeCell ref="N11:R11"/>
    <mergeCell ref="H7:L7"/>
    <mergeCell ref="N7:R7"/>
    <mergeCell ref="T9:T11"/>
  </mergeCells>
  <conditionalFormatting sqref="A41 B37:G37 U31:X31 U32:W33 Y35:Z35 Y15:Y27 H36:Z1048576 H34:W35 H13:X14 H4:Z13 H32:K32 H1:Z1 H3:S3 H2:U2 H29:Y29 H30:W30 Y31:Y34 H28:W28">
    <cfRule type="cellIs" dxfId="21" priority="39" operator="lessThan">
      <formula>4</formula>
    </cfRule>
  </conditionalFormatting>
  <conditionalFormatting sqref="AC5:AC7">
    <cfRule type="cellIs" dxfId="20" priority="37" operator="greaterThan">
      <formula>1</formula>
    </cfRule>
  </conditionalFormatting>
  <conditionalFormatting sqref="AC20:AC21">
    <cfRule type="cellIs" dxfId="19" priority="38" operator="greaterThan">
      <formula>2</formula>
    </cfRule>
  </conditionalFormatting>
  <conditionalFormatting sqref="Y14">
    <cfRule type="cellIs" dxfId="18" priority="36" operator="lessThan">
      <formula>4</formula>
    </cfRule>
  </conditionalFormatting>
  <conditionalFormatting sqref="AG34:AG1048576 AG4:AG5">
    <cfRule type="cellIs" dxfId="17" priority="35" operator="lessThan">
      <formula>4</formula>
    </cfRule>
  </conditionalFormatting>
  <conditionalFormatting sqref="AC9:AC11">
    <cfRule type="cellIs" dxfId="16" priority="30" operator="equal">
      <formula>"JA"</formula>
    </cfRule>
  </conditionalFormatting>
  <conditionalFormatting sqref="AE5:AE11 AE31:AE33 AE13:AE27">
    <cfRule type="cellIs" dxfId="15" priority="29" operator="equal">
      <formula>"nicht bestanden"</formula>
    </cfRule>
  </conditionalFormatting>
  <conditionalFormatting sqref="AI31:AI33 AI5:AI27">
    <cfRule type="cellIs" dxfId="14" priority="28" operator="equal">
      <formula>"QV nicht bestanden"</formula>
    </cfRule>
  </conditionalFormatting>
  <conditionalFormatting sqref="H33">
    <cfRule type="cellIs" dxfId="13" priority="27" operator="lessThan">
      <formula>4</formula>
    </cfRule>
  </conditionalFormatting>
  <conditionalFormatting sqref="H31:K31">
    <cfRule type="cellIs" dxfId="12" priority="26" operator="lessThan">
      <formula>4</formula>
    </cfRule>
  </conditionalFormatting>
  <conditionalFormatting sqref="AC13">
    <cfRule type="cellIs" dxfId="11" priority="20" operator="greaterThan">
      <formula>2</formula>
    </cfRule>
  </conditionalFormatting>
  <conditionalFormatting sqref="AG1">
    <cfRule type="cellIs" dxfId="10" priority="18" operator="lessThan">
      <formula>4</formula>
    </cfRule>
  </conditionalFormatting>
  <conditionalFormatting sqref="U3 W2:W3 Y2:Y3">
    <cfRule type="cellIs" dxfId="9" priority="19" operator="lessThan">
      <formula>4</formula>
    </cfRule>
  </conditionalFormatting>
  <conditionalFormatting sqref="AE29">
    <cfRule type="cellIs" dxfId="8" priority="12" operator="equal">
      <formula>"nicht bestanden"</formula>
    </cfRule>
  </conditionalFormatting>
  <conditionalFormatting sqref="AI29">
    <cfRule type="cellIs" dxfId="7" priority="11" operator="equal">
      <formula>"QV nicht bestanden"</formula>
    </cfRule>
  </conditionalFormatting>
  <conditionalFormatting sqref="Y28">
    <cfRule type="cellIs" dxfId="6" priority="10" operator="lessThan">
      <formula>4</formula>
    </cfRule>
  </conditionalFormatting>
  <conditionalFormatting sqref="AE28">
    <cfRule type="cellIs" dxfId="5" priority="9" operator="equal">
      <formula>"nicht bestanden"</formula>
    </cfRule>
  </conditionalFormatting>
  <conditionalFormatting sqref="AI28">
    <cfRule type="cellIs" dxfId="4" priority="8" operator="equal">
      <formula>"QV nicht bestanden"</formula>
    </cfRule>
  </conditionalFormatting>
  <conditionalFormatting sqref="Y30">
    <cfRule type="cellIs" dxfId="3" priority="7" operator="lessThan">
      <formula>4</formula>
    </cfRule>
  </conditionalFormatting>
  <conditionalFormatting sqref="AE30">
    <cfRule type="cellIs" dxfId="2" priority="6" operator="equal">
      <formula>"nicht bestanden"</formula>
    </cfRule>
  </conditionalFormatting>
  <conditionalFormatting sqref="AI30">
    <cfRule type="cellIs" dxfId="1" priority="5" operator="equal">
      <formula>"QV nicht bestanden"</formula>
    </cfRule>
  </conditionalFormatting>
  <conditionalFormatting sqref="F26:F27">
    <cfRule type="cellIs" dxfId="0" priority="3" operator="lessThan">
      <formula>4</formula>
    </cfRule>
  </conditionalFormatting>
  <printOptions horizontalCentered="1"/>
  <pageMargins left="0.19685039370078741" right="0.19685039370078741" top="0.86614173228346458" bottom="0.78740157480314965" header="0.31496062992125984" footer="0.31496062992125984"/>
  <pageSetup paperSize="9" scale="42" orientation="landscape" r:id="rId1"/>
  <headerFooter>
    <oddHeader>&amp;LNotenberechnung Kauffrau/Kaufmann EFZ nach BiVo 2012</oddHeader>
    <oddFooter>&amp;LEHB</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tudents xmlns="d4775432-d713-4753-b1ae-eedfe727cf91">
      <UserInfo>
        <DisplayName/>
        <AccountId xsi:nil="true"/>
        <AccountType/>
      </UserInfo>
    </Students>
    <Templates xmlns="d4775432-d713-4753-b1ae-eedfe727cf91" xsi:nil="true"/>
    <Self_Registration_Enabled xmlns="d4775432-d713-4753-b1ae-eedfe727cf91" xsi:nil="true"/>
    <Is_Collaboration_Space_Locked xmlns="d4775432-d713-4753-b1ae-eedfe727cf91" xsi:nil="true"/>
    <CultureName xmlns="d4775432-d713-4753-b1ae-eedfe727cf91" xsi:nil="true"/>
    <Has_Teacher_Only_SectionGroup xmlns="d4775432-d713-4753-b1ae-eedfe727cf91" xsi:nil="true"/>
    <AppVersion xmlns="d4775432-d713-4753-b1ae-eedfe727cf91" xsi:nil="true"/>
    <TeamsChannelId xmlns="d4775432-d713-4753-b1ae-eedfe727cf91" xsi:nil="true"/>
    <IsNotebookLocked xmlns="d4775432-d713-4753-b1ae-eedfe727cf91" xsi:nil="true"/>
    <NotebookType xmlns="d4775432-d713-4753-b1ae-eedfe727cf91" xsi:nil="true"/>
    <Teachers xmlns="d4775432-d713-4753-b1ae-eedfe727cf91">
      <UserInfo>
        <DisplayName/>
        <AccountId xsi:nil="true"/>
        <AccountType/>
      </UserInfo>
    </Teachers>
    <Distribution_Groups xmlns="d4775432-d713-4753-b1ae-eedfe727cf91" xsi:nil="true"/>
    <LMS_Mappings xmlns="d4775432-d713-4753-b1ae-eedfe727cf91" xsi:nil="true"/>
    <Owner xmlns="d4775432-d713-4753-b1ae-eedfe727cf91">
      <UserInfo>
        <DisplayName/>
        <AccountId xsi:nil="true"/>
        <AccountType/>
      </UserInfo>
    </Owner>
    <Math_Settings xmlns="d4775432-d713-4753-b1ae-eedfe727cf91" xsi:nil="true"/>
    <DefaultSectionNames xmlns="d4775432-d713-4753-b1ae-eedfe727cf91" xsi:nil="true"/>
    <FolderType xmlns="d4775432-d713-4753-b1ae-eedfe727cf91" xsi:nil="true"/>
    <Student_Groups xmlns="d4775432-d713-4753-b1ae-eedfe727cf91">
      <UserInfo>
        <DisplayName/>
        <AccountId xsi:nil="true"/>
        <AccountType/>
      </UserInfo>
    </Student_Groups>
    <Invited_Teachers xmlns="d4775432-d713-4753-b1ae-eedfe727cf91" xsi:nil="true"/>
    <Invited_Students xmlns="d4775432-d713-4753-b1ae-eedfe727cf9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7997FEFFA1D8D488B0FAB9ADE4E1048" ma:contentTypeVersion="33" ma:contentTypeDescription="Ein neues Dokument erstellen." ma:contentTypeScope="" ma:versionID="0b55c9b7a96d751981802b1ece689d21">
  <xsd:schema xmlns:xsd="http://www.w3.org/2001/XMLSchema" xmlns:xs="http://www.w3.org/2001/XMLSchema" xmlns:p="http://schemas.microsoft.com/office/2006/metadata/properties" xmlns:ns3="9269feb3-e52c-46bf-b0c5-d48de0a9d846" xmlns:ns4="d4775432-d713-4753-b1ae-eedfe727cf91" targetNamespace="http://schemas.microsoft.com/office/2006/metadata/properties" ma:root="true" ma:fieldsID="9ef3087e4d59ac66f21697aadb6b39e1" ns3:_="" ns4:_="">
    <xsd:import namespace="9269feb3-e52c-46bf-b0c5-d48de0a9d846"/>
    <xsd:import namespace="d4775432-d713-4753-b1ae-eedfe727cf9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NotebookType" minOccurs="0"/>
                <xsd:element ref="ns4:FolderType" minOccurs="0"/>
                <xsd:element ref="ns4:CultureName" minOccurs="0"/>
                <xsd:element ref="ns4:AppVersion" minOccurs="0"/>
                <xsd:element ref="ns4:TeamsChannelId" minOccurs="0"/>
                <xsd:element ref="ns4:Owner" minOccurs="0"/>
                <xsd:element ref="ns4:Math_Settings" minOccurs="0"/>
                <xsd:element ref="ns4:DefaultSectionNames" minOccurs="0"/>
                <xsd:element ref="ns4:Templates"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IsNotebookLocked" minOccurs="0"/>
                <xsd:element ref="ns4:MediaServiceGenerationTime" minOccurs="0"/>
                <xsd:element ref="ns4:MediaServiceEventHashCode" minOccurs="0"/>
                <xsd:element ref="ns4:Distribution_Groups" minOccurs="0"/>
                <xsd:element ref="ns4:LMS_Mapping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9feb3-e52c-46bf-b0c5-d48de0a9d846"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element name="SharingHintHash" ma:index="10" nillable="true" ma:displayName="Freigabehinweis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775432-d713-4753-b1ae-eedfe727cf9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NotebookType" ma:index="16" nillable="true" ma:displayName="Notebook Type" ma:internalName="NotebookType">
      <xsd:simpleType>
        <xsd:restriction base="dms:Text"/>
      </xsd:simpleType>
    </xsd:element>
    <xsd:element name="FolderType" ma:index="17" nillable="true" ma:displayName="Folder Type" ma:internalName="FolderType">
      <xsd:simpleType>
        <xsd:restriction base="dms:Text"/>
      </xsd:simpleType>
    </xsd:element>
    <xsd:element name="CultureName" ma:index="18" nillable="true" ma:displayName="Culture Name" ma:internalName="CultureName">
      <xsd:simpleType>
        <xsd:restriction base="dms:Text"/>
      </xsd:simpleType>
    </xsd:element>
    <xsd:element name="AppVersion" ma:index="19" nillable="true" ma:displayName="App Version" ma:internalName="AppVersion">
      <xsd:simpleType>
        <xsd:restriction base="dms:Text"/>
      </xsd:simpleType>
    </xsd:element>
    <xsd:element name="TeamsChannelId" ma:index="20" nillable="true" ma:displayName="Teams Channel Id" ma:internalName="TeamsChannelId">
      <xsd:simpleType>
        <xsd:restriction base="dms:Text"/>
      </xsd:simpleType>
    </xsd:element>
    <xsd:element name="Owner" ma:index="21"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2" nillable="true" ma:displayName="Math Settings" ma:internalName="Math_Settings">
      <xsd:simpleType>
        <xsd:restriction base="dms:Text"/>
      </xsd:simpleType>
    </xsd:element>
    <xsd:element name="DefaultSectionNames" ma:index="23" nillable="true" ma:displayName="Default Section Names" ma:internalName="DefaultSectionNames">
      <xsd:simpleType>
        <xsd:restriction base="dms:Note">
          <xsd:maxLength value="255"/>
        </xsd:restriction>
      </xsd:simpleType>
    </xsd:element>
    <xsd:element name="Templates" ma:index="24" nillable="true" ma:displayName="Templates" ma:internalName="Templates">
      <xsd:simpleType>
        <xsd:restriction base="dms:Note">
          <xsd:maxLength value="255"/>
        </xsd:restriction>
      </xsd:simpleType>
    </xsd:element>
    <xsd:element name="Teachers" ma:index="25"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6"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7"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8" nillable="true" ma:displayName="Invited Teachers" ma:internalName="Invited_Teachers">
      <xsd:simpleType>
        <xsd:restriction base="dms:Note">
          <xsd:maxLength value="255"/>
        </xsd:restriction>
      </xsd:simpleType>
    </xsd:element>
    <xsd:element name="Invited_Students" ma:index="29" nillable="true" ma:displayName="Invited Students" ma:internalName="Invited_Students">
      <xsd:simpleType>
        <xsd:restriction base="dms:Note">
          <xsd:maxLength value="255"/>
        </xsd:restriction>
      </xsd:simpleType>
    </xsd:element>
    <xsd:element name="Self_Registration_Enabled" ma:index="30" nillable="true" ma:displayName="Self Registration Enabled" ma:internalName="Self_Registration_Enabled">
      <xsd:simpleType>
        <xsd:restriction base="dms:Boolean"/>
      </xsd:simpleType>
    </xsd:element>
    <xsd:element name="Has_Teacher_Only_SectionGroup" ma:index="31" nillable="true" ma:displayName="Has Teacher Only SectionGroup" ma:internalName="Has_Teacher_Only_SectionGroup">
      <xsd:simpleType>
        <xsd:restriction base="dms:Boolean"/>
      </xsd:simpleType>
    </xsd:element>
    <xsd:element name="Is_Collaboration_Space_Locked" ma:index="32" nillable="true" ma:displayName="Is Collaboration Space Locked" ma:internalName="Is_Collaboration_Space_Locked">
      <xsd:simpleType>
        <xsd:restriction base="dms:Boolean"/>
      </xsd:simpleType>
    </xsd:element>
    <xsd:element name="IsNotebookLocked" ma:index="33" nillable="true" ma:displayName="Is Notebook Locked" ma:internalName="IsNotebookLocked">
      <xsd:simpleType>
        <xsd:restriction base="dms:Boolea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Distribution_Groups" ma:index="36" nillable="true" ma:displayName="Distribution Groups" ma:internalName="Distribution_Groups">
      <xsd:simpleType>
        <xsd:restriction base="dms:Note">
          <xsd:maxLength value="255"/>
        </xsd:restriction>
      </xsd:simpleType>
    </xsd:element>
    <xsd:element name="LMS_Mappings" ma:index="37" nillable="true" ma:displayName="LMS Mappings" ma:internalName="LMS_Mappings">
      <xsd:simpleType>
        <xsd:restriction base="dms:Note">
          <xsd:maxLength value="255"/>
        </xsd:restriction>
      </xsd:simpleType>
    </xsd:element>
    <xsd:element name="MediaServiceLocation" ma:index="38" nillable="true" ma:displayName="Location" ma:internalName="MediaServiceLocatio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F2219-CC38-4244-8E9A-3B3DBCE92AD4}">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d4775432-d713-4753-b1ae-eedfe727cf91"/>
    <ds:schemaRef ds:uri="http://schemas.microsoft.com/office/infopath/2007/PartnerControls"/>
    <ds:schemaRef ds:uri="9269feb3-e52c-46bf-b0c5-d48de0a9d846"/>
    <ds:schemaRef ds:uri="http://www.w3.org/XML/1998/namespace"/>
    <ds:schemaRef ds:uri="http://purl.org/dc/terms/"/>
  </ds:schemaRefs>
</ds:datastoreItem>
</file>

<file path=customXml/itemProps2.xml><?xml version="1.0" encoding="utf-8"?>
<ds:datastoreItem xmlns:ds="http://schemas.openxmlformats.org/officeDocument/2006/customXml" ds:itemID="{1E52F371-AA78-4CFB-800E-8C65F23EFABA}">
  <ds:schemaRefs>
    <ds:schemaRef ds:uri="http://schemas.microsoft.com/sharepoint/v3/contenttype/forms"/>
  </ds:schemaRefs>
</ds:datastoreItem>
</file>

<file path=customXml/itemProps3.xml><?xml version="1.0" encoding="utf-8"?>
<ds:datastoreItem xmlns:ds="http://schemas.openxmlformats.org/officeDocument/2006/customXml" ds:itemID="{24BE297D-3928-4499-8643-B71147105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69feb3-e52c-46bf-b0c5-d48de0a9d846"/>
    <ds:schemaRef ds:uri="d4775432-d713-4753-b1ae-eedfe727cf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Notenrechner BMLW</vt:lpstr>
      <vt:lpstr>'Notenrechner BMLW'!Druckbereich</vt:lpstr>
    </vt:vector>
  </TitlesOfParts>
  <Company>EHB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Lachenmeier Patrick</dc:creator>
  <cp:lastModifiedBy>Blumer Jeannine</cp:lastModifiedBy>
  <cp:lastPrinted>2012-01-27T12:23:14Z</cp:lastPrinted>
  <dcterms:created xsi:type="dcterms:W3CDTF">2011-09-11T12:10:47Z</dcterms:created>
  <dcterms:modified xsi:type="dcterms:W3CDTF">2020-05-27T08:38:32Z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0x010100E7997FEFFA1D8D488B0FAB9ADE4E1048</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ies>
</file>